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\Documents\ARCHIVOS PROTEGIDOS DE EXCEL\"/>
    </mc:Choice>
  </mc:AlternateContent>
  <xr:revisionPtr revIDLastSave="0" documentId="8_{022B36B6-7194-484E-B7CF-DC3935F96BA8}" xr6:coauthVersionLast="47" xr6:coauthVersionMax="47" xr10:uidLastSave="{00000000-0000-0000-0000-000000000000}"/>
  <bookViews>
    <workbookView xWindow="-120" yWindow="-120" windowWidth="29040" windowHeight="15720" xr2:uid="{2DD2FB97-BB94-4A76-908A-502AF17BEC2A}"/>
  </bookViews>
  <sheets>
    <sheet name="Resultados" sheetId="3" r:id="rId1"/>
    <sheet name="BD Consolidada" sheetId="1" r:id="rId2"/>
    <sheet name="Entrada" sheetId="2" state="hidden" r:id="rId3"/>
  </sheets>
  <definedNames>
    <definedName name="_xlnm._FilterDatabase" localSheetId="1" hidden="1">'BD Consolidada'!$A$1:$H$94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1" l="1"/>
  <c r="R98" i="1"/>
  <c r="S98" i="1"/>
  <c r="T98" i="1"/>
  <c r="U98" i="1"/>
  <c r="P98" i="1"/>
  <c r="U96" i="1"/>
  <c r="T96" i="1"/>
  <c r="S96" i="1"/>
  <c r="R96" i="1"/>
  <c r="Q96" i="1"/>
  <c r="P96" i="1"/>
  <c r="U95" i="1"/>
  <c r="T95" i="1"/>
  <c r="S95" i="1"/>
  <c r="R95" i="1"/>
  <c r="Q95" i="1"/>
  <c r="P95" i="1"/>
  <c r="U94" i="1"/>
  <c r="T94" i="1"/>
  <c r="S94" i="1"/>
  <c r="R94" i="1"/>
  <c r="Q94" i="1"/>
  <c r="P94" i="1"/>
  <c r="AJ95" i="1"/>
  <c r="AI95" i="1"/>
  <c r="AH95" i="1"/>
  <c r="AG95" i="1"/>
  <c r="AF95" i="1"/>
  <c r="AE95" i="1"/>
  <c r="AD95" i="1"/>
  <c r="AC95" i="1"/>
  <c r="AB95" i="1"/>
  <c r="AA95" i="1"/>
  <c r="Z95" i="1"/>
  <c r="AJ93" i="1"/>
  <c r="AI93" i="1"/>
  <c r="AH93" i="1"/>
  <c r="AG93" i="1"/>
  <c r="AF93" i="1"/>
  <c r="AE93" i="1"/>
  <c r="AD93" i="1"/>
  <c r="AC93" i="1"/>
  <c r="AB93" i="1"/>
  <c r="AA93" i="1"/>
  <c r="Z93" i="1"/>
  <c r="U93" i="1"/>
  <c r="T93" i="1"/>
  <c r="S93" i="1"/>
  <c r="R93" i="1"/>
  <c r="Q93" i="1"/>
  <c r="P93" i="1"/>
  <c r="G98" i="1"/>
  <c r="E98" i="1"/>
  <c r="AJ92" i="1"/>
  <c r="AI92" i="1"/>
  <c r="AH92" i="1"/>
  <c r="AG92" i="1"/>
  <c r="AF92" i="1"/>
  <c r="AE92" i="1"/>
  <c r="AD92" i="1"/>
  <c r="AC92" i="1"/>
  <c r="AB92" i="1"/>
  <c r="AA92" i="1"/>
  <c r="Z92" i="1"/>
  <c r="AJ91" i="1"/>
  <c r="AI91" i="1"/>
  <c r="AH91" i="1"/>
  <c r="AG91" i="1"/>
  <c r="AF91" i="1"/>
  <c r="AE91" i="1"/>
  <c r="AD91" i="1"/>
  <c r="AC91" i="1"/>
  <c r="AB91" i="1"/>
  <c r="AA91" i="1"/>
  <c r="Z91" i="1"/>
  <c r="AJ90" i="1"/>
  <c r="AI90" i="1"/>
  <c r="AH90" i="1"/>
  <c r="AG90" i="1"/>
  <c r="AF90" i="1"/>
  <c r="AE90" i="1"/>
  <c r="AD90" i="1"/>
  <c r="AC90" i="1"/>
  <c r="AB90" i="1"/>
  <c r="AA90" i="1"/>
  <c r="Z90" i="1"/>
  <c r="AJ89" i="1"/>
  <c r="AI89" i="1"/>
  <c r="AH89" i="1"/>
  <c r="AG89" i="1"/>
  <c r="AF89" i="1"/>
  <c r="AE89" i="1"/>
  <c r="AD89" i="1"/>
  <c r="AC89" i="1"/>
  <c r="AB89" i="1"/>
  <c r="AA89" i="1"/>
  <c r="Z89" i="1"/>
  <c r="AJ88" i="1"/>
  <c r="AI88" i="1"/>
  <c r="AH88" i="1"/>
  <c r="AG88" i="1"/>
  <c r="AF88" i="1"/>
  <c r="AE88" i="1"/>
  <c r="AD88" i="1"/>
  <c r="AC88" i="1"/>
  <c r="AB88" i="1"/>
  <c r="AA88" i="1"/>
  <c r="Z88" i="1"/>
  <c r="AJ87" i="1"/>
  <c r="AI87" i="1"/>
  <c r="AH87" i="1"/>
  <c r="AG87" i="1"/>
  <c r="AF87" i="1"/>
  <c r="AE87" i="1"/>
  <c r="AD87" i="1"/>
  <c r="AC87" i="1"/>
  <c r="AB87" i="1"/>
  <c r="AA87" i="1"/>
  <c r="Z87" i="1"/>
  <c r="AJ86" i="1"/>
  <c r="AI86" i="1"/>
  <c r="AH86" i="1"/>
  <c r="AG86" i="1"/>
  <c r="AF86" i="1"/>
  <c r="AE86" i="1"/>
  <c r="AD86" i="1"/>
  <c r="AC86" i="1"/>
  <c r="AB86" i="1"/>
  <c r="AA86" i="1"/>
  <c r="Z86" i="1"/>
  <c r="AJ85" i="1"/>
  <c r="AI85" i="1"/>
  <c r="AH85" i="1"/>
  <c r="AG85" i="1"/>
  <c r="AF85" i="1"/>
  <c r="AE85" i="1"/>
  <c r="AD85" i="1"/>
  <c r="AC85" i="1"/>
  <c r="AB85" i="1"/>
  <c r="AA85" i="1"/>
  <c r="Z85" i="1"/>
  <c r="AJ84" i="1"/>
  <c r="AI84" i="1"/>
  <c r="AH84" i="1"/>
  <c r="AG84" i="1"/>
  <c r="AF84" i="1"/>
  <c r="AE84" i="1"/>
  <c r="AD84" i="1"/>
  <c r="AC84" i="1"/>
  <c r="AB84" i="1"/>
  <c r="AA84" i="1"/>
  <c r="Z84" i="1"/>
  <c r="AJ83" i="1"/>
  <c r="AI83" i="1"/>
  <c r="AH83" i="1"/>
  <c r="AG83" i="1"/>
  <c r="AF83" i="1"/>
  <c r="AE83" i="1"/>
  <c r="AD83" i="1"/>
  <c r="AC83" i="1"/>
  <c r="AB83" i="1"/>
  <c r="AA83" i="1"/>
  <c r="Z83" i="1"/>
  <c r="AJ82" i="1"/>
  <c r="AI82" i="1"/>
  <c r="AH82" i="1"/>
  <c r="AG82" i="1"/>
  <c r="AF82" i="1"/>
  <c r="AE82" i="1"/>
  <c r="AD82" i="1"/>
  <c r="AC82" i="1"/>
  <c r="AB82" i="1"/>
  <c r="AA82" i="1"/>
  <c r="Z82" i="1"/>
  <c r="AJ81" i="1"/>
  <c r="AI81" i="1"/>
  <c r="AH81" i="1"/>
  <c r="AG81" i="1"/>
  <c r="AF81" i="1"/>
  <c r="AE81" i="1"/>
  <c r="AD81" i="1"/>
  <c r="AC81" i="1"/>
  <c r="AB81" i="1"/>
  <c r="AA81" i="1"/>
  <c r="Z81" i="1"/>
  <c r="AJ80" i="1"/>
  <c r="AI80" i="1"/>
  <c r="AH80" i="1"/>
  <c r="AG80" i="1"/>
  <c r="AF80" i="1"/>
  <c r="AE80" i="1"/>
  <c r="AD80" i="1"/>
  <c r="AC80" i="1"/>
  <c r="AB80" i="1"/>
  <c r="AA80" i="1"/>
  <c r="Z80" i="1"/>
  <c r="AJ79" i="1"/>
  <c r="AI79" i="1"/>
  <c r="AH79" i="1"/>
  <c r="AG79" i="1"/>
  <c r="AF79" i="1"/>
  <c r="AE79" i="1"/>
  <c r="AD79" i="1"/>
  <c r="AC79" i="1"/>
  <c r="AB79" i="1"/>
  <c r="AA79" i="1"/>
  <c r="Z79" i="1"/>
  <c r="AJ78" i="1"/>
  <c r="AI78" i="1"/>
  <c r="AH78" i="1"/>
  <c r="AG78" i="1"/>
  <c r="AF78" i="1"/>
  <c r="AE78" i="1"/>
  <c r="AD78" i="1"/>
  <c r="AC78" i="1"/>
  <c r="AB78" i="1"/>
  <c r="AA78" i="1"/>
  <c r="Z78" i="1"/>
  <c r="AJ77" i="1"/>
  <c r="AI77" i="1"/>
  <c r="AH77" i="1"/>
  <c r="AG77" i="1"/>
  <c r="AF77" i="1"/>
  <c r="AE77" i="1"/>
  <c r="AD77" i="1"/>
  <c r="AC77" i="1"/>
  <c r="AB77" i="1"/>
  <c r="AA77" i="1"/>
  <c r="Z77" i="1"/>
  <c r="AJ76" i="1"/>
  <c r="AI76" i="1"/>
  <c r="AH76" i="1"/>
  <c r="AG76" i="1"/>
  <c r="AF76" i="1"/>
  <c r="AE76" i="1"/>
  <c r="AD76" i="1"/>
  <c r="AC76" i="1"/>
  <c r="AB76" i="1"/>
  <c r="AA76" i="1"/>
  <c r="Z76" i="1"/>
  <c r="AJ75" i="1"/>
  <c r="AI75" i="1"/>
  <c r="AH75" i="1"/>
  <c r="AG75" i="1"/>
  <c r="AF75" i="1"/>
  <c r="AE75" i="1"/>
  <c r="AD75" i="1"/>
  <c r="AC75" i="1"/>
  <c r="AB75" i="1"/>
  <c r="AA75" i="1"/>
  <c r="Z75" i="1"/>
  <c r="AJ74" i="1"/>
  <c r="AI74" i="1"/>
  <c r="AH74" i="1"/>
  <c r="AG74" i="1"/>
  <c r="AF74" i="1"/>
  <c r="AE74" i="1"/>
  <c r="AD74" i="1"/>
  <c r="AC74" i="1"/>
  <c r="AB74" i="1"/>
  <c r="AA74" i="1"/>
  <c r="Z74" i="1"/>
  <c r="AJ73" i="1"/>
  <c r="AI73" i="1"/>
  <c r="AH73" i="1"/>
  <c r="AG73" i="1"/>
  <c r="AF73" i="1"/>
  <c r="AE73" i="1"/>
  <c r="AD73" i="1"/>
  <c r="AC73" i="1"/>
  <c r="AB73" i="1"/>
  <c r="AA73" i="1"/>
  <c r="Z73" i="1"/>
  <c r="AJ72" i="1"/>
  <c r="AI72" i="1"/>
  <c r="AH72" i="1"/>
  <c r="AG72" i="1"/>
  <c r="AF72" i="1"/>
  <c r="AE72" i="1"/>
  <c r="AD72" i="1"/>
  <c r="AC72" i="1"/>
  <c r="AB72" i="1"/>
  <c r="AA72" i="1"/>
  <c r="Z72" i="1"/>
  <c r="AJ71" i="1"/>
  <c r="AI71" i="1"/>
  <c r="AH71" i="1"/>
  <c r="AG71" i="1"/>
  <c r="AF71" i="1"/>
  <c r="AE71" i="1"/>
  <c r="AD71" i="1"/>
  <c r="AC71" i="1"/>
  <c r="AB71" i="1"/>
  <c r="AA71" i="1"/>
  <c r="Z71" i="1"/>
  <c r="AJ70" i="1"/>
  <c r="AI70" i="1"/>
  <c r="AH70" i="1"/>
  <c r="AG70" i="1"/>
  <c r="AF70" i="1"/>
  <c r="AE70" i="1"/>
  <c r="AD70" i="1"/>
  <c r="AC70" i="1"/>
  <c r="AB70" i="1"/>
  <c r="AA70" i="1"/>
  <c r="Z70" i="1"/>
  <c r="AJ69" i="1"/>
  <c r="AI69" i="1"/>
  <c r="AH69" i="1"/>
  <c r="AG69" i="1"/>
  <c r="AF69" i="1"/>
  <c r="AE69" i="1"/>
  <c r="AD69" i="1"/>
  <c r="AC69" i="1"/>
  <c r="AB69" i="1"/>
  <c r="AA69" i="1"/>
  <c r="Z69" i="1"/>
  <c r="AJ68" i="1"/>
  <c r="AI68" i="1"/>
  <c r="AH68" i="1"/>
  <c r="AG68" i="1"/>
  <c r="AF68" i="1"/>
  <c r="AE68" i="1"/>
  <c r="AD68" i="1"/>
  <c r="AC68" i="1"/>
  <c r="AB68" i="1"/>
  <c r="AA68" i="1"/>
  <c r="Z68" i="1"/>
  <c r="AJ67" i="1"/>
  <c r="AI67" i="1"/>
  <c r="AH67" i="1"/>
  <c r="AG67" i="1"/>
  <c r="AF67" i="1"/>
  <c r="AE67" i="1"/>
  <c r="AD67" i="1"/>
  <c r="AC67" i="1"/>
  <c r="AB67" i="1"/>
  <c r="AA67" i="1"/>
  <c r="Z67" i="1"/>
  <c r="AJ66" i="1"/>
  <c r="AI66" i="1"/>
  <c r="AH66" i="1"/>
  <c r="AG66" i="1"/>
  <c r="AF66" i="1"/>
  <c r="AE66" i="1"/>
  <c r="AD66" i="1"/>
  <c r="AC66" i="1"/>
  <c r="AB66" i="1"/>
  <c r="AA66" i="1"/>
  <c r="Z66" i="1"/>
  <c r="AJ65" i="1"/>
  <c r="AI65" i="1"/>
  <c r="AH65" i="1"/>
  <c r="AG65" i="1"/>
  <c r="AF65" i="1"/>
  <c r="AE65" i="1"/>
  <c r="AD65" i="1"/>
  <c r="AC65" i="1"/>
  <c r="AB65" i="1"/>
  <c r="AA65" i="1"/>
  <c r="Z65" i="1"/>
  <c r="AJ64" i="1"/>
  <c r="AI64" i="1"/>
  <c r="AH64" i="1"/>
  <c r="AG64" i="1"/>
  <c r="AF64" i="1"/>
  <c r="AE64" i="1"/>
  <c r="AD64" i="1"/>
  <c r="AC64" i="1"/>
  <c r="AB64" i="1"/>
  <c r="AA64" i="1"/>
  <c r="Z64" i="1"/>
  <c r="AJ63" i="1"/>
  <c r="AI63" i="1"/>
  <c r="AH63" i="1"/>
  <c r="AG63" i="1"/>
  <c r="AF63" i="1"/>
  <c r="AE63" i="1"/>
  <c r="AD63" i="1"/>
  <c r="AC63" i="1"/>
  <c r="AB63" i="1"/>
  <c r="AA63" i="1"/>
  <c r="Z63" i="1"/>
  <c r="AJ62" i="1"/>
  <c r="AI62" i="1"/>
  <c r="AH62" i="1"/>
  <c r="AG62" i="1"/>
  <c r="AF62" i="1"/>
  <c r="AE62" i="1"/>
  <c r="AD62" i="1"/>
  <c r="AC62" i="1"/>
  <c r="AB62" i="1"/>
  <c r="AA62" i="1"/>
  <c r="Z62" i="1"/>
  <c r="AJ61" i="1"/>
  <c r="AI61" i="1"/>
  <c r="AH61" i="1"/>
  <c r="AG61" i="1"/>
  <c r="AF61" i="1"/>
  <c r="AE61" i="1"/>
  <c r="AD61" i="1"/>
  <c r="AC61" i="1"/>
  <c r="AB61" i="1"/>
  <c r="AA61" i="1"/>
  <c r="Z61" i="1"/>
  <c r="AJ60" i="1"/>
  <c r="AI60" i="1"/>
  <c r="AH60" i="1"/>
  <c r="AG60" i="1"/>
  <c r="AF60" i="1"/>
  <c r="AE60" i="1"/>
  <c r="AD60" i="1"/>
  <c r="AC60" i="1"/>
  <c r="AB60" i="1"/>
  <c r="AA60" i="1"/>
  <c r="Z60" i="1"/>
  <c r="AJ59" i="1"/>
  <c r="AI59" i="1"/>
  <c r="AH59" i="1"/>
  <c r="AG59" i="1"/>
  <c r="AF59" i="1"/>
  <c r="AE59" i="1"/>
  <c r="AD59" i="1"/>
  <c r="AC59" i="1"/>
  <c r="AB59" i="1"/>
  <c r="AA59" i="1"/>
  <c r="Z59" i="1"/>
  <c r="AJ58" i="1"/>
  <c r="AI58" i="1"/>
  <c r="AH58" i="1"/>
  <c r="AG58" i="1"/>
  <c r="AF58" i="1"/>
  <c r="AE58" i="1"/>
  <c r="AD58" i="1"/>
  <c r="AC58" i="1"/>
  <c r="AB58" i="1"/>
  <c r="AA58" i="1"/>
  <c r="Z58" i="1"/>
  <c r="AJ57" i="1"/>
  <c r="AI57" i="1"/>
  <c r="AH57" i="1"/>
  <c r="AG57" i="1"/>
  <c r="AF57" i="1"/>
  <c r="AE57" i="1"/>
  <c r="AD57" i="1"/>
  <c r="AC57" i="1"/>
  <c r="AB57" i="1"/>
  <c r="AA57" i="1"/>
  <c r="Z57" i="1"/>
  <c r="AJ56" i="1"/>
  <c r="AI56" i="1"/>
  <c r="AH56" i="1"/>
  <c r="AG56" i="1"/>
  <c r="AF56" i="1"/>
  <c r="AE56" i="1"/>
  <c r="AD56" i="1"/>
  <c r="AC56" i="1"/>
  <c r="AB56" i="1"/>
  <c r="AA56" i="1"/>
  <c r="Z56" i="1"/>
  <c r="AJ55" i="1"/>
  <c r="AI55" i="1"/>
  <c r="AH55" i="1"/>
  <c r="AG55" i="1"/>
  <c r="AF55" i="1"/>
  <c r="AE55" i="1"/>
  <c r="AD55" i="1"/>
  <c r="AC55" i="1"/>
  <c r="AB55" i="1"/>
  <c r="AA55" i="1"/>
  <c r="Z55" i="1"/>
  <c r="AJ54" i="1"/>
  <c r="AI54" i="1"/>
  <c r="AH54" i="1"/>
  <c r="AG54" i="1"/>
  <c r="AF54" i="1"/>
  <c r="AE54" i="1"/>
  <c r="AD54" i="1"/>
  <c r="AC54" i="1"/>
  <c r="AB54" i="1"/>
  <c r="AA54" i="1"/>
  <c r="Z54" i="1"/>
  <c r="AJ53" i="1"/>
  <c r="AI53" i="1"/>
  <c r="AH53" i="1"/>
  <c r="AG53" i="1"/>
  <c r="AF53" i="1"/>
  <c r="AE53" i="1"/>
  <c r="AD53" i="1"/>
  <c r="AC53" i="1"/>
  <c r="AB53" i="1"/>
  <c r="AA53" i="1"/>
  <c r="Z53" i="1"/>
  <c r="AJ52" i="1"/>
  <c r="AI52" i="1"/>
  <c r="AH52" i="1"/>
  <c r="AG52" i="1"/>
  <c r="AF52" i="1"/>
  <c r="AE52" i="1"/>
  <c r="AD52" i="1"/>
  <c r="AC52" i="1"/>
  <c r="AB52" i="1"/>
  <c r="AA52" i="1"/>
  <c r="Z52" i="1"/>
  <c r="AJ51" i="1"/>
  <c r="AI51" i="1"/>
  <c r="AH51" i="1"/>
  <c r="AG51" i="1"/>
  <c r="AF51" i="1"/>
  <c r="AE51" i="1"/>
  <c r="AD51" i="1"/>
  <c r="AC51" i="1"/>
  <c r="AB51" i="1"/>
  <c r="AA51" i="1"/>
  <c r="Z51" i="1"/>
  <c r="AJ50" i="1"/>
  <c r="AI50" i="1"/>
  <c r="AH50" i="1"/>
  <c r="AG50" i="1"/>
  <c r="AF50" i="1"/>
  <c r="AE50" i="1"/>
  <c r="AD50" i="1"/>
  <c r="AC50" i="1"/>
  <c r="AB50" i="1"/>
  <c r="AA50" i="1"/>
  <c r="Z50" i="1"/>
  <c r="AJ49" i="1"/>
  <c r="AI49" i="1"/>
  <c r="AH49" i="1"/>
  <c r="AG49" i="1"/>
  <c r="AF49" i="1"/>
  <c r="AE49" i="1"/>
  <c r="AD49" i="1"/>
  <c r="AC49" i="1"/>
  <c r="AB49" i="1"/>
  <c r="AA49" i="1"/>
  <c r="Z49" i="1"/>
  <c r="AJ48" i="1"/>
  <c r="AI48" i="1"/>
  <c r="AH48" i="1"/>
  <c r="AG48" i="1"/>
  <c r="AF48" i="1"/>
  <c r="AE48" i="1"/>
  <c r="AD48" i="1"/>
  <c r="AC48" i="1"/>
  <c r="AB48" i="1"/>
  <c r="AA48" i="1"/>
  <c r="Z48" i="1"/>
  <c r="AJ47" i="1"/>
  <c r="AI47" i="1"/>
  <c r="AH47" i="1"/>
  <c r="AG47" i="1"/>
  <c r="AF47" i="1"/>
  <c r="AE47" i="1"/>
  <c r="AD47" i="1"/>
  <c r="AC47" i="1"/>
  <c r="AB47" i="1"/>
  <c r="AA47" i="1"/>
  <c r="Z47" i="1"/>
  <c r="AJ46" i="1"/>
  <c r="AI46" i="1"/>
  <c r="AH46" i="1"/>
  <c r="AG46" i="1"/>
  <c r="AF46" i="1"/>
  <c r="AE46" i="1"/>
  <c r="AD46" i="1"/>
  <c r="AC46" i="1"/>
  <c r="AB46" i="1"/>
  <c r="AA46" i="1"/>
  <c r="Z46" i="1"/>
  <c r="AJ45" i="1"/>
  <c r="AI45" i="1"/>
  <c r="AH45" i="1"/>
  <c r="AG45" i="1"/>
  <c r="AF45" i="1"/>
  <c r="AE45" i="1"/>
  <c r="AD45" i="1"/>
  <c r="AC45" i="1"/>
  <c r="AB45" i="1"/>
  <c r="AA45" i="1"/>
  <c r="Z45" i="1"/>
  <c r="AJ44" i="1"/>
  <c r="AI44" i="1"/>
  <c r="AH44" i="1"/>
  <c r="AG44" i="1"/>
  <c r="AF44" i="1"/>
  <c r="AE44" i="1"/>
  <c r="AD44" i="1"/>
  <c r="AC44" i="1"/>
  <c r="AB44" i="1"/>
  <c r="AA44" i="1"/>
  <c r="Z44" i="1"/>
  <c r="AJ43" i="1"/>
  <c r="AI43" i="1"/>
  <c r="AH43" i="1"/>
  <c r="AG43" i="1"/>
  <c r="AF43" i="1"/>
  <c r="AE43" i="1"/>
  <c r="AD43" i="1"/>
  <c r="AC43" i="1"/>
  <c r="AB43" i="1"/>
  <c r="AA43" i="1"/>
  <c r="Z43" i="1"/>
  <c r="AJ42" i="1"/>
  <c r="AI42" i="1"/>
  <c r="AH42" i="1"/>
  <c r="AG42" i="1"/>
  <c r="AF42" i="1"/>
  <c r="AE42" i="1"/>
  <c r="AD42" i="1"/>
  <c r="AC42" i="1"/>
  <c r="AB42" i="1"/>
  <c r="AA42" i="1"/>
  <c r="Z42" i="1"/>
  <c r="AJ41" i="1"/>
  <c r="AI41" i="1"/>
  <c r="AH41" i="1"/>
  <c r="AG41" i="1"/>
  <c r="AF41" i="1"/>
  <c r="AE41" i="1"/>
  <c r="AD41" i="1"/>
  <c r="AC41" i="1"/>
  <c r="AB41" i="1"/>
  <c r="AA41" i="1"/>
  <c r="Z41" i="1"/>
  <c r="AJ40" i="1"/>
  <c r="AI40" i="1"/>
  <c r="AH40" i="1"/>
  <c r="AG40" i="1"/>
  <c r="AF40" i="1"/>
  <c r="AE40" i="1"/>
  <c r="AD40" i="1"/>
  <c r="AC40" i="1"/>
  <c r="AB40" i="1"/>
  <c r="AA40" i="1"/>
  <c r="Z40" i="1"/>
  <c r="AJ39" i="1"/>
  <c r="AI39" i="1"/>
  <c r="AH39" i="1"/>
  <c r="AG39" i="1"/>
  <c r="AF39" i="1"/>
  <c r="AE39" i="1"/>
  <c r="AD39" i="1"/>
  <c r="AC39" i="1"/>
  <c r="AB39" i="1"/>
  <c r="AA39" i="1"/>
  <c r="Z39" i="1"/>
  <c r="AJ38" i="1"/>
  <c r="AI38" i="1"/>
  <c r="AH38" i="1"/>
  <c r="AG38" i="1"/>
  <c r="AF38" i="1"/>
  <c r="AE38" i="1"/>
  <c r="AD38" i="1"/>
  <c r="AC38" i="1"/>
  <c r="AB38" i="1"/>
  <c r="AA38" i="1"/>
  <c r="Z38" i="1"/>
  <c r="AJ37" i="1"/>
  <c r="AI37" i="1"/>
  <c r="AH37" i="1"/>
  <c r="AG37" i="1"/>
  <c r="AF37" i="1"/>
  <c r="AE37" i="1"/>
  <c r="AD37" i="1"/>
  <c r="AC37" i="1"/>
  <c r="AB37" i="1"/>
  <c r="AA37" i="1"/>
  <c r="Z37" i="1"/>
  <c r="AJ36" i="1"/>
  <c r="AI36" i="1"/>
  <c r="AH36" i="1"/>
  <c r="AG36" i="1"/>
  <c r="AF36" i="1"/>
  <c r="AE36" i="1"/>
  <c r="AD36" i="1"/>
  <c r="AC36" i="1"/>
  <c r="AB36" i="1"/>
  <c r="AA36" i="1"/>
  <c r="Z36" i="1"/>
  <c r="AJ35" i="1"/>
  <c r="AI35" i="1"/>
  <c r="AH35" i="1"/>
  <c r="AG35" i="1"/>
  <c r="AF35" i="1"/>
  <c r="AE35" i="1"/>
  <c r="AD35" i="1"/>
  <c r="AC35" i="1"/>
  <c r="AB35" i="1"/>
  <c r="AA35" i="1"/>
  <c r="Z35" i="1"/>
  <c r="AJ34" i="1"/>
  <c r="AI34" i="1"/>
  <c r="AH34" i="1"/>
  <c r="AG34" i="1"/>
  <c r="AF34" i="1"/>
  <c r="AE34" i="1"/>
  <c r="AD34" i="1"/>
  <c r="AC34" i="1"/>
  <c r="AB34" i="1"/>
  <c r="AA34" i="1"/>
  <c r="Z34" i="1"/>
  <c r="AJ33" i="1"/>
  <c r="AI33" i="1"/>
  <c r="AH33" i="1"/>
  <c r="AG33" i="1"/>
  <c r="AF33" i="1"/>
  <c r="AE33" i="1"/>
  <c r="AD33" i="1"/>
  <c r="AC33" i="1"/>
  <c r="AB33" i="1"/>
  <c r="AA33" i="1"/>
  <c r="Z33" i="1"/>
  <c r="AJ32" i="1"/>
  <c r="AI32" i="1"/>
  <c r="AH32" i="1"/>
  <c r="AG32" i="1"/>
  <c r="AF32" i="1"/>
  <c r="AE32" i="1"/>
  <c r="AD32" i="1"/>
  <c r="AC32" i="1"/>
  <c r="AB32" i="1"/>
  <c r="AA32" i="1"/>
  <c r="Z32" i="1"/>
  <c r="AJ31" i="1"/>
  <c r="AI31" i="1"/>
  <c r="AH31" i="1"/>
  <c r="AG31" i="1"/>
  <c r="AF31" i="1"/>
  <c r="AE31" i="1"/>
  <c r="AD31" i="1"/>
  <c r="AC31" i="1"/>
  <c r="AB31" i="1"/>
  <c r="AA31" i="1"/>
  <c r="Z31" i="1"/>
  <c r="AJ30" i="1"/>
  <c r="AI30" i="1"/>
  <c r="AH30" i="1"/>
  <c r="AG30" i="1"/>
  <c r="AF30" i="1"/>
  <c r="AE30" i="1"/>
  <c r="AD30" i="1"/>
  <c r="AC30" i="1"/>
  <c r="AB30" i="1"/>
  <c r="AA30" i="1"/>
  <c r="Z30" i="1"/>
  <c r="AJ29" i="1"/>
  <c r="AI29" i="1"/>
  <c r="AH29" i="1"/>
  <c r="AG29" i="1"/>
  <c r="AF29" i="1"/>
  <c r="AE29" i="1"/>
  <c r="AD29" i="1"/>
  <c r="AC29" i="1"/>
  <c r="AB29" i="1"/>
  <c r="AA29" i="1"/>
  <c r="Z29" i="1"/>
  <c r="AJ28" i="1"/>
  <c r="AI28" i="1"/>
  <c r="AH28" i="1"/>
  <c r="AG28" i="1"/>
  <c r="AF28" i="1"/>
  <c r="AE28" i="1"/>
  <c r="AD28" i="1"/>
  <c r="AC28" i="1"/>
  <c r="AB28" i="1"/>
  <c r="AA28" i="1"/>
  <c r="Z28" i="1"/>
  <c r="AJ27" i="1"/>
  <c r="AI27" i="1"/>
  <c r="AH27" i="1"/>
  <c r="AG27" i="1"/>
  <c r="AF27" i="1"/>
  <c r="AE27" i="1"/>
  <c r="AD27" i="1"/>
  <c r="AC27" i="1"/>
  <c r="AB27" i="1"/>
  <c r="AA27" i="1"/>
  <c r="Z27" i="1"/>
  <c r="AJ26" i="1"/>
  <c r="AI26" i="1"/>
  <c r="AH26" i="1"/>
  <c r="AG26" i="1"/>
  <c r="AF26" i="1"/>
  <c r="AE26" i="1"/>
  <c r="AD26" i="1"/>
  <c r="AC26" i="1"/>
  <c r="AB26" i="1"/>
  <c r="AA26" i="1"/>
  <c r="Z26" i="1"/>
  <c r="AJ25" i="1"/>
  <c r="AI25" i="1"/>
  <c r="AH25" i="1"/>
  <c r="AG25" i="1"/>
  <c r="AF25" i="1"/>
  <c r="AE25" i="1"/>
  <c r="AD25" i="1"/>
  <c r="AC25" i="1"/>
  <c r="AB25" i="1"/>
  <c r="AA25" i="1"/>
  <c r="Z25" i="1"/>
  <c r="AJ24" i="1"/>
  <c r="AI24" i="1"/>
  <c r="AH24" i="1"/>
  <c r="AG24" i="1"/>
  <c r="AF24" i="1"/>
  <c r="AE24" i="1"/>
  <c r="AD24" i="1"/>
  <c r="AC24" i="1"/>
  <c r="AB24" i="1"/>
  <c r="AA24" i="1"/>
  <c r="Z24" i="1"/>
  <c r="AJ23" i="1"/>
  <c r="AI23" i="1"/>
  <c r="AH23" i="1"/>
  <c r="AG23" i="1"/>
  <c r="AF23" i="1"/>
  <c r="AE23" i="1"/>
  <c r="AD23" i="1"/>
  <c r="AC23" i="1"/>
  <c r="AB23" i="1"/>
  <c r="AA23" i="1"/>
  <c r="Z23" i="1"/>
  <c r="AJ22" i="1"/>
  <c r="AI22" i="1"/>
  <c r="AH22" i="1"/>
  <c r="AG22" i="1"/>
  <c r="AF22" i="1"/>
  <c r="AE22" i="1"/>
  <c r="AD22" i="1"/>
  <c r="AC22" i="1"/>
  <c r="AB22" i="1"/>
  <c r="AA22" i="1"/>
  <c r="Z22" i="1"/>
  <c r="AJ21" i="1"/>
  <c r="AI21" i="1"/>
  <c r="AH21" i="1"/>
  <c r="AG21" i="1"/>
  <c r="AF21" i="1"/>
  <c r="AE21" i="1"/>
  <c r="AD21" i="1"/>
  <c r="AC21" i="1"/>
  <c r="AB21" i="1"/>
  <c r="AA21" i="1"/>
  <c r="Z21" i="1"/>
  <c r="AJ20" i="1"/>
  <c r="AI20" i="1"/>
  <c r="AH20" i="1"/>
  <c r="AG20" i="1"/>
  <c r="AF20" i="1"/>
  <c r="AE20" i="1"/>
  <c r="AD20" i="1"/>
  <c r="AC20" i="1"/>
  <c r="AB20" i="1"/>
  <c r="AA20" i="1"/>
  <c r="Z20" i="1"/>
  <c r="AJ19" i="1"/>
  <c r="AI19" i="1"/>
  <c r="AH19" i="1"/>
  <c r="AG19" i="1"/>
  <c r="AF19" i="1"/>
  <c r="AE19" i="1"/>
  <c r="AD19" i="1"/>
  <c r="AC19" i="1"/>
  <c r="AB19" i="1"/>
  <c r="AA19" i="1"/>
  <c r="Z19" i="1"/>
  <c r="AJ18" i="1"/>
  <c r="AI18" i="1"/>
  <c r="AH18" i="1"/>
  <c r="AG18" i="1"/>
  <c r="AF18" i="1"/>
  <c r="AE18" i="1"/>
  <c r="AD18" i="1"/>
  <c r="AC18" i="1"/>
  <c r="AB18" i="1"/>
  <c r="AA18" i="1"/>
  <c r="Z18" i="1"/>
  <c r="AJ17" i="1"/>
  <c r="AI17" i="1"/>
  <c r="AH17" i="1"/>
  <c r="AG17" i="1"/>
  <c r="AF17" i="1"/>
  <c r="AE17" i="1"/>
  <c r="AD17" i="1"/>
  <c r="AC17" i="1"/>
  <c r="AB17" i="1"/>
  <c r="AA17" i="1"/>
  <c r="Z17" i="1"/>
  <c r="AJ16" i="1"/>
  <c r="AI16" i="1"/>
  <c r="AH16" i="1"/>
  <c r="AG16" i="1"/>
  <c r="AF16" i="1"/>
  <c r="AE16" i="1"/>
  <c r="AD16" i="1"/>
  <c r="AC16" i="1"/>
  <c r="AB16" i="1"/>
  <c r="AA16" i="1"/>
  <c r="Z16" i="1"/>
  <c r="AJ15" i="1"/>
  <c r="AI15" i="1"/>
  <c r="AH15" i="1"/>
  <c r="AG15" i="1"/>
  <c r="AF15" i="1"/>
  <c r="AE15" i="1"/>
  <c r="AD15" i="1"/>
  <c r="AC15" i="1"/>
  <c r="AB15" i="1"/>
  <c r="AA15" i="1"/>
  <c r="Z15" i="1"/>
  <c r="AJ14" i="1"/>
  <c r="AI14" i="1"/>
  <c r="AH14" i="1"/>
  <c r="AG14" i="1"/>
  <c r="AF14" i="1"/>
  <c r="AE14" i="1"/>
  <c r="AD14" i="1"/>
  <c r="AC14" i="1"/>
  <c r="AB14" i="1"/>
  <c r="AA14" i="1"/>
  <c r="Z14" i="1"/>
  <c r="AJ13" i="1"/>
  <c r="AI13" i="1"/>
  <c r="AH13" i="1"/>
  <c r="AG13" i="1"/>
  <c r="AF13" i="1"/>
  <c r="AE13" i="1"/>
  <c r="AD13" i="1"/>
  <c r="AC13" i="1"/>
  <c r="AB13" i="1"/>
  <c r="AA13" i="1"/>
  <c r="Z13" i="1"/>
  <c r="AJ12" i="1"/>
  <c r="AI12" i="1"/>
  <c r="AH12" i="1"/>
  <c r="AG12" i="1"/>
  <c r="AF12" i="1"/>
  <c r="AE12" i="1"/>
  <c r="AD12" i="1"/>
  <c r="AC12" i="1"/>
  <c r="AB12" i="1"/>
  <c r="AA12" i="1"/>
  <c r="Z12" i="1"/>
  <c r="AJ11" i="1"/>
  <c r="AI11" i="1"/>
  <c r="AH11" i="1"/>
  <c r="AG11" i="1"/>
  <c r="AF11" i="1"/>
  <c r="AE11" i="1"/>
  <c r="AD11" i="1"/>
  <c r="AC11" i="1"/>
  <c r="AB11" i="1"/>
  <c r="AA11" i="1"/>
  <c r="Z11" i="1"/>
  <c r="AJ10" i="1"/>
  <c r="AI10" i="1"/>
  <c r="AH10" i="1"/>
  <c r="AG10" i="1"/>
  <c r="AF10" i="1"/>
  <c r="AE10" i="1"/>
  <c r="AD10" i="1"/>
  <c r="AC10" i="1"/>
  <c r="AB10" i="1"/>
  <c r="AA10" i="1"/>
  <c r="Z10" i="1"/>
  <c r="AJ9" i="1"/>
  <c r="AI9" i="1"/>
  <c r="AH9" i="1"/>
  <c r="AG9" i="1"/>
  <c r="AF9" i="1"/>
  <c r="AE9" i="1"/>
  <c r="AD9" i="1"/>
  <c r="AC9" i="1"/>
  <c r="AB9" i="1"/>
  <c r="AA9" i="1"/>
  <c r="Z9" i="1"/>
  <c r="AJ8" i="1"/>
  <c r="AI8" i="1"/>
  <c r="AH8" i="1"/>
  <c r="AG8" i="1"/>
  <c r="AF8" i="1"/>
  <c r="AE8" i="1"/>
  <c r="AD8" i="1"/>
  <c r="AC8" i="1"/>
  <c r="AB8" i="1"/>
  <c r="AA8" i="1"/>
  <c r="Z8" i="1"/>
  <c r="AJ7" i="1"/>
  <c r="AI7" i="1"/>
  <c r="AH7" i="1"/>
  <c r="AG7" i="1"/>
  <c r="AF7" i="1"/>
  <c r="AE7" i="1"/>
  <c r="AD7" i="1"/>
  <c r="AC7" i="1"/>
  <c r="AB7" i="1"/>
  <c r="AA7" i="1"/>
  <c r="Z7" i="1"/>
  <c r="AJ6" i="1"/>
  <c r="AI6" i="1"/>
  <c r="AH6" i="1"/>
  <c r="AG6" i="1"/>
  <c r="AF6" i="1"/>
  <c r="AE6" i="1"/>
  <c r="AD6" i="1"/>
  <c r="AC6" i="1"/>
  <c r="AB6" i="1"/>
  <c r="AA6" i="1"/>
  <c r="Z6" i="1"/>
  <c r="AJ5" i="1"/>
  <c r="AI5" i="1"/>
  <c r="AH5" i="1"/>
  <c r="AG5" i="1"/>
  <c r="AF5" i="1"/>
  <c r="AE5" i="1"/>
  <c r="AD5" i="1"/>
  <c r="AC5" i="1"/>
  <c r="AB5" i="1"/>
  <c r="AA5" i="1"/>
  <c r="Z5" i="1"/>
  <c r="AJ4" i="1"/>
  <c r="AI4" i="1"/>
  <c r="AH4" i="1"/>
  <c r="AG4" i="1"/>
  <c r="AF4" i="1"/>
  <c r="AE4" i="1"/>
  <c r="AD4" i="1"/>
  <c r="AC4" i="1"/>
  <c r="AB4" i="1"/>
  <c r="AA4" i="1"/>
  <c r="Z4" i="1"/>
  <c r="AJ3" i="1"/>
  <c r="AI3" i="1"/>
  <c r="AH3" i="1"/>
  <c r="AG3" i="1"/>
  <c r="AF3" i="1"/>
  <c r="AE3" i="1"/>
  <c r="AD3" i="1"/>
  <c r="AC3" i="1"/>
  <c r="AB3" i="1"/>
  <c r="AA3" i="1"/>
  <c r="Z3" i="1"/>
  <c r="AJ2" i="1"/>
  <c r="AI2" i="1"/>
  <c r="AH2" i="1"/>
  <c r="AG2" i="1"/>
  <c r="AF2" i="1"/>
  <c r="AE2" i="1"/>
  <c r="AD2" i="1"/>
  <c r="AC2" i="1"/>
  <c r="AB2" i="1"/>
  <c r="AA2" i="1"/>
  <c r="Z2" i="1"/>
  <c r="Z98" i="1" s="1"/>
  <c r="C31" i="3"/>
  <c r="C30" i="3"/>
  <c r="C26" i="3"/>
  <c r="C25" i="3"/>
  <c r="C24" i="3"/>
  <c r="C23" i="3"/>
  <c r="C22" i="3"/>
  <c r="C21" i="3"/>
  <c r="C20" i="3"/>
  <c r="C19" i="3"/>
  <c r="C18" i="3"/>
  <c r="C14" i="3"/>
  <c r="C13" i="3"/>
  <c r="C12" i="3"/>
  <c r="C11" i="3"/>
  <c r="C10" i="3"/>
  <c r="C9" i="3"/>
  <c r="C38" i="3"/>
  <c r="C39" i="3" s="1"/>
  <c r="AA98" i="1" l="1"/>
  <c r="G19" i="3" s="1"/>
  <c r="AB98" i="1"/>
  <c r="G20" i="3" s="1"/>
  <c r="AC98" i="1"/>
  <c r="G21" i="3" s="1"/>
  <c r="AD98" i="1"/>
  <c r="G22" i="3" s="1"/>
  <c r="AE98" i="1"/>
  <c r="G23" i="3" s="1"/>
  <c r="AF98" i="1"/>
  <c r="G24" i="3" s="1"/>
  <c r="AG98" i="1"/>
  <c r="G25" i="3" s="1"/>
  <c r="AH98" i="1"/>
  <c r="G26" i="3" s="1"/>
  <c r="AI98" i="1"/>
  <c r="G30" i="3" s="1"/>
  <c r="AJ98" i="1"/>
  <c r="G31" i="3" s="1"/>
  <c r="AK98" i="1"/>
  <c r="G18" i="3"/>
  <c r="G32" i="3"/>
  <c r="H30" i="3" s="1"/>
  <c r="H31" i="3"/>
  <c r="I15" i="3"/>
  <c r="H32" i="3" l="1"/>
  <c r="G27" i="3"/>
  <c r="U92" i="1"/>
  <c r="T92" i="1"/>
  <c r="S92" i="1"/>
  <c r="R92" i="1"/>
  <c r="U91" i="1"/>
  <c r="T91" i="1"/>
  <c r="S91" i="1"/>
  <c r="R91" i="1"/>
  <c r="U90" i="1"/>
  <c r="T90" i="1"/>
  <c r="S90" i="1"/>
  <c r="R90" i="1"/>
  <c r="U89" i="1"/>
  <c r="T89" i="1"/>
  <c r="S89" i="1"/>
  <c r="R89" i="1"/>
  <c r="U88" i="1"/>
  <c r="T88" i="1"/>
  <c r="S88" i="1"/>
  <c r="R88" i="1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83" i="1"/>
  <c r="T83" i="1"/>
  <c r="S83" i="1"/>
  <c r="R83" i="1"/>
  <c r="U82" i="1"/>
  <c r="T82" i="1"/>
  <c r="S82" i="1"/>
  <c r="R82" i="1"/>
  <c r="U81" i="1"/>
  <c r="T81" i="1"/>
  <c r="S81" i="1"/>
  <c r="R81" i="1"/>
  <c r="U80" i="1"/>
  <c r="T80" i="1"/>
  <c r="S80" i="1"/>
  <c r="R80" i="1"/>
  <c r="U79" i="1"/>
  <c r="T79" i="1"/>
  <c r="S79" i="1"/>
  <c r="R79" i="1"/>
  <c r="U78" i="1"/>
  <c r="T78" i="1"/>
  <c r="S78" i="1"/>
  <c r="R78" i="1"/>
  <c r="U77" i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3" i="1"/>
  <c r="T73" i="1"/>
  <c r="S73" i="1"/>
  <c r="R73" i="1"/>
  <c r="U72" i="1"/>
  <c r="T72" i="1"/>
  <c r="S72" i="1"/>
  <c r="R72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7" i="1"/>
  <c r="T67" i="1"/>
  <c r="S67" i="1"/>
  <c r="R67" i="1"/>
  <c r="U66" i="1"/>
  <c r="T66" i="1"/>
  <c r="S66" i="1"/>
  <c r="R66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61" i="1"/>
  <c r="T61" i="1"/>
  <c r="S61" i="1"/>
  <c r="R61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U7" i="1"/>
  <c r="T7" i="1"/>
  <c r="S7" i="1"/>
  <c r="R7" i="1"/>
  <c r="U6" i="1"/>
  <c r="T6" i="1"/>
  <c r="S6" i="1"/>
  <c r="R6" i="1"/>
  <c r="U5" i="1"/>
  <c r="T5" i="1"/>
  <c r="S5" i="1"/>
  <c r="R5" i="1"/>
  <c r="U4" i="1"/>
  <c r="T4" i="1"/>
  <c r="S4" i="1"/>
  <c r="R4" i="1"/>
  <c r="U3" i="1"/>
  <c r="T3" i="1"/>
  <c r="S3" i="1"/>
  <c r="R3" i="1"/>
  <c r="U2" i="1"/>
  <c r="T2" i="1"/>
  <c r="S2" i="1"/>
  <c r="R2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G11" i="3" l="1"/>
  <c r="G12" i="3"/>
  <c r="G13" i="3"/>
  <c r="G14" i="3"/>
  <c r="G9" i="3"/>
  <c r="H19" i="3"/>
  <c r="H20" i="3"/>
  <c r="H21" i="3"/>
  <c r="H22" i="3"/>
  <c r="H23" i="3"/>
  <c r="H24" i="3"/>
  <c r="H25" i="3"/>
  <c r="H26" i="3"/>
  <c r="H18" i="3"/>
  <c r="H27" i="3" s="1"/>
  <c r="V98" i="1" l="1"/>
  <c r="G10" i="3"/>
  <c r="G15" i="3" l="1"/>
  <c r="H9" i="3" l="1"/>
  <c r="H11" i="3"/>
  <c r="H12" i="3"/>
  <c r="H13" i="3"/>
  <c r="H14" i="3"/>
  <c r="H10" i="3"/>
  <c r="H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Álvaro Castilla Ramírez</author>
    <author>tc={027E15CA-D6FB-4576-9ABA-5AF9097076A2}</author>
  </authors>
  <commentList>
    <comment ref="B1" authorId="0" shapeId="0" xr:uid="{FF908EAE-2B19-43F3-BB4F-95403F1EB47F}">
      <text>
        <r>
          <rPr>
            <b/>
            <sz val="9"/>
            <color indexed="81"/>
            <rFont val="Tahoma"/>
            <family val="2"/>
          </rPr>
          <t xml:space="preserve">Si la actividad se realizo en conjunto con otra dependencia indicar el nombre o nombres.
</t>
        </r>
      </text>
    </comment>
    <comment ref="C1" authorId="0" shapeId="0" xr:uid="{3BEB679B-6222-4B7E-9027-5D1318500D09}">
      <text>
        <r>
          <rPr>
            <b/>
            <sz val="9"/>
            <color indexed="81"/>
            <rFont val="Tahoma"/>
            <family val="2"/>
          </rPr>
          <t>Nombre de la Actividad o Programa asociado a la actividad</t>
        </r>
      </text>
    </comment>
    <comment ref="F1" authorId="0" shapeId="0" xr:uid="{B3D4AE48-6D75-4A73-98AB-DF88E8113AFF}">
      <text>
        <r>
          <rPr>
            <b/>
            <sz val="9"/>
            <color indexed="81"/>
            <rFont val="Tahoma"/>
            <family val="2"/>
          </rPr>
          <t>Fecha de Realización o lapso de tiempo de tal fecha hasta esta fecha.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0D4A1692-277F-42BB-BF40-C874DF4D60BC}">
      <text>
        <r>
          <rPr>
            <b/>
            <sz val="9"/>
            <color indexed="81"/>
            <rFont val="Tahoma"/>
            <family val="2"/>
          </rPr>
          <t>Si no tiene acceso a la evidencia como listado de asistentes, estime el No de asistentes. De lo contrario coloque el número según las evidencias.</t>
        </r>
      </text>
    </comment>
    <comment ref="H1" authorId="1" shapeId="0" xr:uid="{027E15CA-D6FB-4576-9ABA-5AF9097076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Que acción se tomo a partir de la actividad</t>
      </text>
    </comment>
  </commentList>
</comments>
</file>

<file path=xl/sharedStrings.xml><?xml version="1.0" encoding="utf-8"?>
<sst xmlns="http://schemas.openxmlformats.org/spreadsheetml/2006/main" count="502" uniqueCount="194">
  <si>
    <t>RESULTADO ACTIVIDADES PARTICIPACIÓN CIUDADANA CAS 2022</t>
  </si>
  <si>
    <t>OBJETIVO</t>
  </si>
  <si>
    <t>Establecer los resultados de las actividades de Participación Ciudadana por Categoría de Participación y Grupos de Valor</t>
  </si>
  <si>
    <t>ACTIVIDAD</t>
  </si>
  <si>
    <t>SEGUIMIENTO MIPG 2023</t>
  </si>
  <si>
    <t>#</t>
  </si>
  <si>
    <t>COMPONENTES PARTICIPACIÓN CIUDADANA</t>
  </si>
  <si>
    <t># PARTICIPANTES</t>
  </si>
  <si>
    <t>% Participación</t>
  </si>
  <si>
    <t>%CUMPLIMIENTO</t>
  </si>
  <si>
    <t>TOTAL</t>
  </si>
  <si>
    <t>GRUPOS DE VALOR CAS</t>
  </si>
  <si>
    <t>GRUPOS DE VALOR INTERINSTITUCIONALES</t>
  </si>
  <si>
    <t>OBSERVACIONES</t>
  </si>
  <si>
    <t>EQUIPO MIPG</t>
  </si>
  <si>
    <t>Versión 1</t>
  </si>
  <si>
    <t>Fecha:</t>
  </si>
  <si>
    <t>ITEM</t>
  </si>
  <si>
    <t>ÁREA/DEPENDENCIA</t>
  </si>
  <si>
    <t>ACTIVIDAD CON LA COMUNIDAD</t>
  </si>
  <si>
    <t>GRUPO DE VALOR</t>
  </si>
  <si>
    <t>CATEGORÍA PARTICIPACIÓN</t>
  </si>
  <si>
    <t>FECHA O
LAPSO DE TIEMPO</t>
  </si>
  <si>
    <t xml:space="preserve">NUMERO APROXIMADO DE PARTICIPANTES </t>
  </si>
  <si>
    <t>RESULTADO</t>
  </si>
  <si>
    <t>Participación para el Diagnóstico de necesidades e identificación de Problemas</t>
  </si>
  <si>
    <t>Planeación y Presupuesto Participativo</t>
  </si>
  <si>
    <t>Consulta Ciudadana</t>
  </si>
  <si>
    <t>Colaboración e innovación Abierta</t>
  </si>
  <si>
    <t>Rendición Cuentas</t>
  </si>
  <si>
    <t>Control Social</t>
  </si>
  <si>
    <t>Instituciones de Estado</t>
  </si>
  <si>
    <t>Organismos de Control</t>
  </si>
  <si>
    <t>Sector Educativo</t>
  </si>
  <si>
    <t>Empresas de Servicios Públicos</t>
  </si>
  <si>
    <t>Sector Empresarial</t>
  </si>
  <si>
    <t>Organizaciones Sociales y Comunitarias</t>
  </si>
  <si>
    <t>Grupos Étnicos</t>
  </si>
  <si>
    <t>Ciudadanos</t>
  </si>
  <si>
    <t>Otros</t>
  </si>
  <si>
    <t>Interinstitucional Estado-Sector Educativo-Sector Empresarial</t>
  </si>
  <si>
    <t>Interinstitucional Estado-Sector Empresarial-Ciudadano</t>
  </si>
  <si>
    <t>SAO</t>
  </si>
  <si>
    <t>Organización y desarrollo del Evento RECONECTA COLOMBIA, en el marco de la celebración del Día Mundial de la Educación Ambiental (26 de enero 2022):  Participación de ASOCAR, CAR, MADS,  Alcaldía de San Gil, Barichara.</t>
  </si>
  <si>
    <t>26 de enero de 2022</t>
  </si>
  <si>
    <t xml:space="preserve">Conformación de la Comisión Nacional de Educación Ambiental  CNEA,en el marco de la Junta Ampliada de ASOCAR / Creación Red Conservación del Condor Andino. </t>
  </si>
  <si>
    <t xml:space="preserve">Conformación de 74 Nodos Territoriales   -Jóvenes Conectados Ambientalmente - </t>
  </si>
  <si>
    <t xml:space="preserve">Nodos Conformados y participando   Red Jóvenes Conectados Ambientalmente </t>
  </si>
  <si>
    <t>SAO-EDUCACIÓN AMBIENTAL</t>
  </si>
  <si>
    <t>REUNION ACTIVACION DE CIDEA  OFICINA DEL CONCEJO  MUNICIPAL DEL MUNICIPIO DE CURITI</t>
  </si>
  <si>
    <t>APROBACION DE POA PARA LA VIGENCIA 2023</t>
  </si>
  <si>
    <t>REUNION ACTIVACION DE CIDEA  OFICINA DEL CONCEJO  MUNICIPAL DEL MUNICIPIO DE PINCHOTE</t>
  </si>
  <si>
    <t>REUNION ACTIVACION DE CIDEA  OFICINA PLANEACION  MUNICIPIO DE  VILLANUEVA</t>
  </si>
  <si>
    <t>REUNION ACTIVACION DE CIDEA  OFICINA DE PLANEACION  DEL MUNICIPIO DE  BARICHARA</t>
  </si>
  <si>
    <t>REUNION ACTIVACION DE CIDEA  OFICINA DEL CONCEJO  MUNICIPAL DEL MUNICIPIO DE EL PALMAR</t>
  </si>
  <si>
    <t>REUNION ACTIVACION DE CIDEA  OFICINA DEL CONCEJO  MUNICIPAL DEL MUNICIPIO DE  OCAMONTE</t>
  </si>
  <si>
    <t>APROBACION DE POA PARA LA VIGENCIA 2024</t>
  </si>
  <si>
    <t>REUNION ACTIVACION DE CIDEA  OFICINA DE PLANEACION  DEL MUNICIPIO DE  MOGOTES</t>
  </si>
  <si>
    <t>APROBACION DE POA PARA LA VIGENCIA 2025</t>
  </si>
  <si>
    <t>REUNION ACTIVACION DE CIDEA  OFICINA DEL CONCEJO  MUNICIPAL DEL MUNICIPIO DE  CABRERA</t>
  </si>
  <si>
    <t>APROBACION DE POA PARA LA VIGENCIA 2026</t>
  </si>
  <si>
    <t>JORNADA DE SIEMBRE DE 1.500 PLANTULAS DE EUGENAIS PARA EMBELLECER EL PARQUE  DEL  MUNICIPIO DE   SAN JOAQUIN</t>
  </si>
  <si>
    <t xml:space="preserve">SIEMBRA DE 1.500 PLANTULAS EN EL PARQUE </t>
  </si>
  <si>
    <t>REUNION ACTIVACION DE CIDEA  OFICINA DEL CONCEJO  MUNICIPAL DEL MUNICIPIO DE   BARBOSA</t>
  </si>
  <si>
    <t>EN ELMUNICIPIO DE EL PALMAR JORNADA ECOLOGICA EXPLORACION DE NUESTRA RIQUEZA ECOTURISTICA  COMOL A CASCADA CHORRO ALTO  PERTENECIENTE A LA QUEBRADA CHIRIGUA  DE LA VEREDA OROCO</t>
  </si>
  <si>
    <t>CAMINATA ECOLOGICA</t>
  </si>
  <si>
    <t>REUNION  SOCIALIZACION POA E CIDEA  OFICINA DEL CONCEJO  MUNICIPAL DEL MUNICIPIO DE  OCAMONTE</t>
  </si>
  <si>
    <t>SOCIALICION ACTIVIDADES DESARROLLADA</t>
  </si>
  <si>
    <t>REUNION  DE CIDEA INFORME DE ACTIVIDADES DESARROLADS Y POR REALIZAR OFIICINA DEL CONCEJO  MUNICIPAL DEL MUNICIPIO DE ARATOCA</t>
  </si>
  <si>
    <t>INSTITUCION EDUCATIVA AGRA FRIA MUNICIPIO DE OCAMONTE . TALLER SOBRE AHORRO Y USO EFICIENTE DEL AGUA</t>
  </si>
  <si>
    <t>TALLER SOBRE EL AHORRRO Y USO EFICIENTE DEL AGUA</t>
  </si>
  <si>
    <t xml:space="preserve">GRUPO DE JOVENES MUNICIPIO DE VILLANUEVA. TALLER SOBRE RESIDUOS  SOLIDOS </t>
  </si>
  <si>
    <t xml:space="preserve">TALLER SOBRE RESIDUOS SOLDOS </t>
  </si>
  <si>
    <t>CELEBRACION DIA MUNDIAL DEL AMBIENTE COLEGIO PERDO FERMIN DE VARGAS MUNICIPIO DE CEPITA</t>
  </si>
  <si>
    <t>3 DE JUNIO DE 2022</t>
  </si>
  <si>
    <t>SENSIBILIZADOS  Y REFORESTACION</t>
  </si>
  <si>
    <t>CAPACITACION MANEJO DE RESIDUOS SOLIDOS EMPRESA AGUAS DEL PIENTA MUNICIPIO DE CHARALA</t>
  </si>
  <si>
    <t>10 DE JUNIO DE 2022</t>
  </si>
  <si>
    <t>SENSIBILIZADOS PARA ACTIVIDADES DE IMPACTO</t>
  </si>
  <si>
    <t>CAPACITACION MANEJO ADECUADO DE LOS RECURSOS NATURALES CORREGIMIENTO LA GRANJA MUNICIPIO DE SUCRE</t>
  </si>
  <si>
    <t>JUNIO 16 DE 2022</t>
  </si>
  <si>
    <t>SENSIBILZADOS PARA PROTECCION AMBIENTAL-LIDERAZGO AMBIENTAL</t>
  </si>
  <si>
    <t>SENSIBILIZACION DIA SIN CARRO MUNIICPIO DE SANGIL</t>
  </si>
  <si>
    <t>ABRIL Y SEPTIEMBRE</t>
  </si>
  <si>
    <t>PROTECCION AMBIENTAL Y BENEFICIOS DEL DIA SIN CARRO</t>
  </si>
  <si>
    <t>CICLOPASEO POR LA VIDA MUNICIPIO DE SAN GI-- MUNICIPIO DEL VALLE DE SAN JOSE</t>
  </si>
  <si>
    <t>JUNIO 5 DE 2022</t>
  </si>
  <si>
    <t>SENSIBILIADOS CARBONO CERO- PROTECION AMBIENTAL</t>
  </si>
  <si>
    <t>ACTIVIDAD COMITE CIDEA MUNIICPIO DE MOGOTES</t>
  </si>
  <si>
    <t>MAYO  DE 2022</t>
  </si>
  <si>
    <t>PLAN OPERATIVO 2022</t>
  </si>
  <si>
    <t>SENSIBILIZACION MANEJO ADECUADO DEL AGUA Y MANEJO ADECUADO DE ENERGIA CORREGIMIENTO  PUENTE SOGAMOSO PUERTO WILCHES</t>
  </si>
  <si>
    <t>JULIO DE  2022</t>
  </si>
  <si>
    <t>SENSIBILIZADOS PARA PROTECCION AMBIENTAL</t>
  </si>
  <si>
    <t>MANEJO ADECUADO DE LOS RECURSOS NATURALES MUNICIPIO DE BARICHARA ASOCIACIONES DE ACUEDUCTOS RURALES</t>
  </si>
  <si>
    <t>AGOSTO DE 2022</t>
  </si>
  <si>
    <t>SENSIBILIZADOS , CONCESIONES DE AGUA.</t>
  </si>
  <si>
    <t>SENSIBILIZACION AMBIENTAL COLEGIO LA ESPERANZA MUNICIPIO DE SAN GIL</t>
  </si>
  <si>
    <t>SENSIBILIZADOS E IMPACTADOS PARA PROTECCION AMBIENTAL</t>
  </si>
  <si>
    <t>SENSIBILIZACION PARA EL MANEJO DECUADO DE LOS RESIDUOS SOLIDOS MUNIICPIO DE SABNA DE TORRES</t>
  </si>
  <si>
    <t>RECICLATON POR LA VIDA REUNION VIRTUAL Y ACTIVIDAD DE ENTREGA DE RESIDUOS</t>
  </si>
  <si>
    <t>NOVIEMBRE 24 DE 2022</t>
  </si>
  <si>
    <t>SENSIBILIZACION Y DONACION DE RESIDUOS</t>
  </si>
  <si>
    <t>SPL/ EOT</t>
  </si>
  <si>
    <t>Mesas de asitencia tecnica para acompañamiento y asesoria en la actualización d elso POT de la jurisdicicón de la CAS</t>
  </si>
  <si>
    <t>marzo 2022-diciembre 2022</t>
  </si>
  <si>
    <t>Municipios capacitados en determiantes ambientales</t>
  </si>
  <si>
    <t>SPL/ BANC02-ISAGEN</t>
  </si>
  <si>
    <t xml:space="preserve">Capaitación Ecosistema estratégico, Servicios ambientales asociados a los ecosistemas en el marco de Plan de Educación y Sensibilización Ambiental en la ejecución del convenio 33/335 </t>
  </si>
  <si>
    <t>Febrero 24 de 2022</t>
  </si>
  <si>
    <t>Se dictó capacitación sobre los ecositemas estratégicos a los socios del convenio 33-335-2020</t>
  </si>
  <si>
    <t>Capaitación Reforestación, conservación, protección del bosque, conservación del área ubicada en sus predios en el marco de Plan de Educación y Sensibilización Ambiental en la ejecución del convenio 33/335</t>
  </si>
  <si>
    <t>Marzo 22 de 2022</t>
  </si>
  <si>
    <t>Se dictó capacitación sobre Reforestación, conservación, protección del bosque a los socios del convenio 33-335-2020</t>
  </si>
  <si>
    <t xml:space="preserve">Capaitación Pérdida de biodiversidad en el marco de Plan de Educación y Sensibilización Ambiental en la ejecución del convenio 33/335 </t>
  </si>
  <si>
    <t>Septiembre 8 de 2022</t>
  </si>
  <si>
    <t>Se dictó capacitación a los socios en componente de tema ambiental sobre la perdidad de biodiversidad</t>
  </si>
  <si>
    <t>SPL/BANCO2 -ESSA</t>
  </si>
  <si>
    <t>Actividades programadas en el marco del CONV-AGO-000001-2021   en el marco de la ejecución del proyecto BancO2, pago por servicios ambientales comunitarios, en el área de influencia de interés de la CAS y ESSA en el Departamento de Santander.</t>
  </si>
  <si>
    <t>Octubre 19 de 2022</t>
  </si>
  <si>
    <t>capacitación y visitas técnicas para los usuarios de los municipios de guepsa y san benito, suaita, oiba, Guapotá, Confines y palmas del socorro.</t>
  </si>
  <si>
    <t>SPL/PREDIOS</t>
  </si>
  <si>
    <t>Mesa técnica integrada por representantes de la Subdirección de Planeación de la CAS y de a Secretaría de Ambiente del Departamento, para la revisión de los predios de protección y conservación ambiental para posible adquisición por parte de las dos entidades.</t>
  </si>
  <si>
    <t>Mayo 3 de 2023</t>
  </si>
  <si>
    <t xml:space="preserve">Socialización de la matriz de predios, la cual contiene los datos técnicos y jurídicos de cada área priorizada por la autoridad ambiental. </t>
  </si>
  <si>
    <t>SAA - Línea de Fauna</t>
  </si>
  <si>
    <t xml:space="preserve">Capacitacion, manejo y control de caracol africano (Achatina fulica), municipio de san vicente de chucuri </t>
  </si>
  <si>
    <t xml:space="preserve">Entrega de kits de control de caracol africano </t>
  </si>
  <si>
    <t xml:space="preserve">Capacitacion en manejo de fauna silvestre radicado 80.30.2485.2022, municipio de barrancabermeja </t>
  </si>
  <si>
    <t xml:space="preserve">Lista de recomendaciones para la comunidad afectada </t>
  </si>
  <si>
    <t xml:space="preserve">Capacitacion, manejo y control de caracol africano (Achatina fulica), colegio fundacion reserva, municipio de Barichara </t>
  </si>
  <si>
    <t xml:space="preserve">Capacitacion caracol africano (Achatina fulica) conjunto a la alcaldia municipal del Valle de San Jose </t>
  </si>
  <si>
    <t xml:space="preserve">entrega de kits de control de caracol africano </t>
  </si>
  <si>
    <t xml:space="preserve">Capacitacion, manejo y control de caracol africano (Achatina fulica) en el municipio de Cimitarra </t>
  </si>
  <si>
    <t>Capacitacion, manejo y control de caracol africano (Achatina fulica) en el municipio de Socorro</t>
  </si>
  <si>
    <t>Capacitacion de manejo de fauna silvestre bomberos voluntarios Barichara</t>
  </si>
  <si>
    <t>Recomendaciones</t>
  </si>
  <si>
    <t xml:space="preserve">Capacitacion, manejo y control de caracol africano (Achatina fulica), municipio de malaga </t>
  </si>
  <si>
    <t xml:space="preserve">Capacitacion, manejo y control de caracol africano (Achatina fulica), municipio de Cepita </t>
  </si>
  <si>
    <t xml:space="preserve">Capacitacion, manejo y control de caracol africano (Achatina fulica), corregimientos Guamo y Puerto nuevo  municipio de Simacota </t>
  </si>
  <si>
    <t xml:space="preserve">SAO - CAS REGIONAL VELEZ </t>
  </si>
  <si>
    <t>JORNADA SIEMBRA DE ARBOLES DIA MUNDIAL DE LOS HUMEDALES</t>
  </si>
  <si>
    <t>SERVICIO A LA COMUNIDAD E INSTITUCIONES</t>
  </si>
  <si>
    <t>ACTIVIDAD DEL DIA MUNDIAL DEL AGUA Y DE LOS BOSQUES.</t>
  </si>
  <si>
    <t>ACTIVIDAD DE EDUCACION AMBIENTAL VELEZ</t>
  </si>
  <si>
    <t>JORNADA DESCENTRALIZACION MUNICIPIO DE SUCRE.</t>
  </si>
  <si>
    <t>CHARLAS INFORMATIVAS del “DIA SIN CARRO Y MOTO EN EL MUNICIPIO DE VÉLEZ”.</t>
  </si>
  <si>
    <t>PRIMERA JORNADA DE INSPECCIÓN Y RECOLECCIÓN DE CARACOL AFRICANO</t>
  </si>
  <si>
    <t>CELEBRACIÓN DEL DÍA MUNDIAL DEL ARBOL</t>
  </si>
  <si>
    <t>LIMPIEZA FUENTE HIDRICA DENOMINADA EL CARACOL.</t>
  </si>
  <si>
    <t>CONMEMORACIÓN DÍA NACIONAL DEL OXIGENO</t>
  </si>
  <si>
    <t>ACOMPAÑAMIENTO CHARLA INFORMATIVA SOBRE SERVICIOS CAS- POLICIA NACIONAL VÉLEZ.</t>
  </si>
  <si>
    <t>SAO - Regional Mares</t>
  </si>
  <si>
    <t>Acompañamiento para campaña educativa sobre manipulacion de caracoles africanos en la comunidad del barrio cincuentenario del municipio de Barrancabermeja</t>
  </si>
  <si>
    <t>Instrucción en el manejo de recolección de caracoles africanos</t>
  </si>
  <si>
    <t>Reunión para embellecer el municipio en el marco de la celebración del centenario</t>
  </si>
  <si>
    <t xml:space="preserve">Compromiso en agilización de tramites de poda y tala </t>
  </si>
  <si>
    <t>Conmemoracion del dia del agua en la Escuela Caminos de San Silvestre, ciclo, uso y cuidados del agua</t>
  </si>
  <si>
    <t>Conmemoracion del dia del agua en el barrio Arenal, ciclo, uso y cuidados del agua</t>
  </si>
  <si>
    <t xml:space="preserve">Jornada de siembra conmemoracion en el dia de la tierra en el colegio los Laureles en el corregimiento el Centro del municipio de Barrancabermeja </t>
  </si>
  <si>
    <t>Jornada de siembra conmemoracion en el dia de la tierra en las instalaciones del aeropuerto Yarigues</t>
  </si>
  <si>
    <t>Jornada de siembra conmemoracion en el dia de la tierra en el barrio Coviba del municipio de Barrancabermeja</t>
  </si>
  <si>
    <t>Campaña de emisiones atmosfericas móviles en el municipio de Barrancabermeja</t>
  </si>
  <si>
    <t>Jornada de descentralización en el municipio de Sabana de Torres</t>
  </si>
  <si>
    <t xml:space="preserve">Jornada de siembra conmemoracion en el dia de la eliminación de la violencia contra la mujer en el club de Canotaje del municipio de Barrancabermeja </t>
  </si>
  <si>
    <t xml:space="preserve">Jornada XVI de recolección de residuos posconsumo en el CPC del municipio de Barrancabermeja </t>
  </si>
  <si>
    <t>Repoblamiento de alevinos en la cienega San Silvestre del municipo de Barrancabermeja</t>
  </si>
  <si>
    <t>Discusión sobre la reforma del SINA</t>
  </si>
  <si>
    <t>Formulación del Plan Nacional de Desarrollo 2022-2026</t>
  </si>
  <si>
    <t>Proyecto “Gestión Sostenible de Bosques y Medios de Vida de Comunidades Rurales de San Vicente y El Carmen de Chucuri”</t>
  </si>
  <si>
    <t>Modelo SbN Territorial</t>
  </si>
  <si>
    <t>Estrategia Un Millón de Amigos de los Árboles</t>
  </si>
  <si>
    <t>Plan de Manejo de las cuatro Reservas Naturales de la Sociedad Civil, del Nodo Zapatoca</t>
  </si>
  <si>
    <t>Plan de Manejo Reserva Forestal Protectora Cuchilla del Minero</t>
  </si>
  <si>
    <t>Realizar acompañamiento a los generadores y seguimiento a los gestores de Residuos Sólidos Peligrosos RESPEL desde su registro hasta su disposición final en la jurisdicción de la CAS.</t>
  </si>
  <si>
    <t>Proyecto Portafolio de Oportunidades en Economía Azul.</t>
  </si>
  <si>
    <t xml:space="preserve">Monitoreo del Jaguar (Panthera Onca) </t>
  </si>
  <si>
    <t>Adopción del Plan Decenal Departamental de Educación Ambiental.</t>
  </si>
  <si>
    <t>Programa de Sustentabilidad Alimentaria SustentA</t>
  </si>
  <si>
    <t>Proyecto “Bioconversión de residuos orgánicos a partir de larvas de mosca soldado negro (Hermetia illucens)”</t>
  </si>
  <si>
    <t xml:space="preserve">Plan Mayor Operación Artemisa y la estrategia Burbuja Ambiental </t>
  </si>
  <si>
    <t xml:space="preserve">Atlas Virtual de Biodiversidad </t>
  </si>
  <si>
    <t>Construcción de Rutas eco pedagógicas</t>
  </si>
  <si>
    <t>DiverCAS</t>
  </si>
  <si>
    <t>Acompañamiento a PRAES</t>
  </si>
  <si>
    <t>Ventanilla Unica de Negocios Verdes</t>
  </si>
  <si>
    <t xml:space="preserve">SPL </t>
  </si>
  <si>
    <t>Rendición de Cuentas</t>
  </si>
  <si>
    <t>Grupos de Valor</t>
  </si>
  <si>
    <t>Categoría</t>
  </si>
  <si>
    <t xml:space="preserve"> ======&gt;</t>
  </si>
  <si>
    <t>Socialización del PGAR 2022-2033</t>
  </si>
  <si>
    <t>Se da a conocer el PGAR a la Institución</t>
  </si>
  <si>
    <t>Se da a conecer el PGAR a los ciudadanos, se habían convocado 601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</si>
</sst>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9]d\-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20"/>
      <name val="Calibri Light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2" applyNumberFormat="1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 vertical="center"/>
    </xf>
    <xf numFmtId="0" fontId="12" fillId="0" borderId="7" xfId="0" applyFont="1" applyBorder="1"/>
    <xf numFmtId="9" fontId="12" fillId="3" borderId="1" xfId="0" applyNumberFormat="1" applyFont="1" applyFill="1" applyBorder="1" applyAlignment="1">
      <alignment horizontal="center" vertical="center"/>
    </xf>
    <xf numFmtId="10" fontId="12" fillId="4" borderId="1" xfId="2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0" borderId="0" xfId="0" applyFont="1"/>
    <xf numFmtId="22" fontId="0" fillId="0" borderId="0" xfId="0" applyNumberFormat="1"/>
    <xf numFmtId="43" fontId="0" fillId="0" borderId="0" xfId="1" applyFont="1"/>
    <xf numFmtId="0" fontId="12" fillId="5" borderId="7" xfId="0" applyFont="1" applyFill="1" applyBorder="1"/>
    <xf numFmtId="0" fontId="12" fillId="5" borderId="0" xfId="0" applyFont="1" applyFill="1"/>
    <xf numFmtId="9" fontId="12" fillId="5" borderId="0" xfId="0" applyNumberFormat="1" applyFont="1" applyFill="1" applyAlignment="1">
      <alignment horizontal="center" vertical="center"/>
    </xf>
    <xf numFmtId="10" fontId="12" fillId="5" borderId="0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12" fillId="3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12" fillId="3" borderId="6" xfId="0" applyFont="1" applyFill="1" applyBorder="1" applyAlignment="1">
      <alignment horizontal="center"/>
    </xf>
    <xf numFmtId="9" fontId="12" fillId="3" borderId="6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9" fontId="12" fillId="5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left" vertical="center" wrapText="1"/>
    </xf>
    <xf numFmtId="17" fontId="0" fillId="0" borderId="0" xfId="0" applyNumberForma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5" borderId="4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257175</xdr:rowOff>
    </xdr:from>
    <xdr:to>
      <xdr:col>6</xdr:col>
      <xdr:colOff>1565023</xdr:colOff>
      <xdr:row>0</xdr:row>
      <xdr:rowOff>1088541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C8BBD4-B231-44F4-86EE-CAD4FF67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57175"/>
          <a:ext cx="6879973" cy="83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771525</xdr:colOff>
      <xdr:row>0</xdr:row>
      <xdr:rowOff>247650</xdr:rowOff>
    </xdr:from>
    <xdr:to>
      <xdr:col>9</xdr:col>
      <xdr:colOff>31621</xdr:colOff>
      <xdr:row>0</xdr:row>
      <xdr:rowOff>1038224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1AAB6B-A778-4D66-9EE8-A07FDCDC5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24" t="7563" r="10924" b="6723"/>
        <a:stretch/>
      </xdr:blipFill>
      <xdr:spPr>
        <a:xfrm>
          <a:off x="9191625" y="247650"/>
          <a:ext cx="822196" cy="7905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Álvaro Castilla Ramírez" id="{32335F91-4C9A-43BE-B9F1-6A3060255827}" userId="e7b423699afd3c9b" providerId="Windows Liv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3-05-15T15:35:23.71" personId="{32335F91-4C9A-43BE-B9F1-6A3060255827}" id="{027E15CA-D6FB-4576-9ABA-5AF9097076A2}">
    <text>Que acción se tomo a partir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82F1-25C6-43AC-B9C1-8A7461958937}">
  <dimension ref="B1:J41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2" bestFit="1" customWidth="1"/>
    <col min="2" max="2" width="17.140625" customWidth="1"/>
    <col min="3" max="6" width="18.28515625" customWidth="1"/>
    <col min="7" max="7" width="24" customWidth="1"/>
    <col min="8" max="8" width="23.42578125" customWidth="1"/>
    <col min="9" max="9" width="33.7109375" hidden="1" customWidth="1"/>
  </cols>
  <sheetData>
    <row r="1" spans="2:10" ht="98.25" customHeight="1" x14ac:dyDescent="0.25">
      <c r="B1" s="79"/>
      <c r="C1" s="79"/>
      <c r="D1" s="79"/>
      <c r="E1" s="79"/>
      <c r="F1" s="79"/>
      <c r="G1" s="79"/>
      <c r="H1" s="79"/>
      <c r="I1" s="79"/>
      <c r="J1" s="79"/>
    </row>
    <row r="2" spans="2:10" ht="26.25" x14ac:dyDescent="0.4">
      <c r="B2" s="83" t="s">
        <v>0</v>
      </c>
      <c r="C2" s="83"/>
      <c r="D2" s="83"/>
      <c r="E2" s="83"/>
      <c r="F2" s="83"/>
      <c r="G2" s="83"/>
      <c r="H2" s="83"/>
      <c r="I2" s="83"/>
      <c r="J2" s="83"/>
    </row>
    <row r="3" spans="2:10" x14ac:dyDescent="0.25">
      <c r="B3" s="28"/>
      <c r="J3" s="29"/>
    </row>
    <row r="4" spans="2:10" ht="66" customHeight="1" x14ac:dyDescent="0.25">
      <c r="B4" s="30" t="s">
        <v>1</v>
      </c>
      <c r="C4" s="67" t="s">
        <v>2</v>
      </c>
      <c r="D4" s="68"/>
      <c r="E4" s="68"/>
      <c r="F4" s="68"/>
      <c r="G4" s="68"/>
      <c r="H4" s="68"/>
      <c r="I4" s="68"/>
      <c r="J4" s="69"/>
    </row>
    <row r="5" spans="2:10" x14ac:dyDescent="0.25">
      <c r="B5" s="28"/>
      <c r="J5" s="29"/>
    </row>
    <row r="6" spans="2:10" x14ac:dyDescent="0.25">
      <c r="B6" s="30" t="s">
        <v>3</v>
      </c>
      <c r="C6" s="70" t="s">
        <v>4</v>
      </c>
      <c r="D6" s="71"/>
      <c r="E6" s="71"/>
      <c r="F6" s="71"/>
      <c r="G6" s="71"/>
      <c r="H6" s="71"/>
      <c r="I6" s="71"/>
      <c r="J6" s="72"/>
    </row>
    <row r="7" spans="2:10" x14ac:dyDescent="0.25">
      <c r="B7" s="31"/>
      <c r="C7" s="32"/>
      <c r="D7" s="32"/>
      <c r="E7" s="32"/>
      <c r="F7" s="32"/>
      <c r="G7" s="32"/>
      <c r="H7" s="32"/>
      <c r="I7" s="32"/>
      <c r="J7" s="33"/>
    </row>
    <row r="8" spans="2:10" ht="15.75" x14ac:dyDescent="0.25">
      <c r="B8" s="34" t="s">
        <v>5</v>
      </c>
      <c r="C8" s="73" t="s">
        <v>6</v>
      </c>
      <c r="D8" s="73"/>
      <c r="E8" s="73"/>
      <c r="F8" s="73"/>
      <c r="G8" s="34" t="s">
        <v>7</v>
      </c>
      <c r="H8" s="34" t="s">
        <v>8</v>
      </c>
      <c r="I8" s="34" t="s">
        <v>9</v>
      </c>
      <c r="J8" s="29"/>
    </row>
    <row r="9" spans="2:10" ht="18.75" x14ac:dyDescent="0.25">
      <c r="B9" s="35">
        <v>1</v>
      </c>
      <c r="C9" s="74" t="str">
        <f>+Entrada!C3</f>
        <v>Participación para el Diagnóstico de necesidades e identificación de Problemas</v>
      </c>
      <c r="D9" s="74"/>
      <c r="E9" s="74"/>
      <c r="F9" s="74"/>
      <c r="G9" s="35">
        <f>+'BD Consolidada'!P98</f>
        <v>1868</v>
      </c>
      <c r="H9" s="37">
        <f>+G9/$G$15</f>
        <v>0.40128893662728249</v>
      </c>
      <c r="I9" s="36"/>
      <c r="J9" s="29"/>
    </row>
    <row r="10" spans="2:10" ht="18.75" x14ac:dyDescent="0.25">
      <c r="B10" s="35">
        <v>2</v>
      </c>
      <c r="C10" s="74" t="str">
        <f>+Entrada!C4</f>
        <v>Planeación y Presupuesto Participativo</v>
      </c>
      <c r="D10" s="74"/>
      <c r="E10" s="74"/>
      <c r="F10" s="74"/>
      <c r="G10" s="35">
        <f>+'BD Consolidada'!Q98</f>
        <v>341</v>
      </c>
      <c r="H10" s="37">
        <f t="shared" ref="H10:H14" si="0">+G10/$G$15</f>
        <v>7.3254564983888298E-2</v>
      </c>
      <c r="I10" s="36"/>
      <c r="J10" s="29"/>
    </row>
    <row r="11" spans="2:10" ht="18.75" x14ac:dyDescent="0.25">
      <c r="B11" s="35">
        <v>3</v>
      </c>
      <c r="C11" s="77" t="str">
        <f>+Entrada!C5</f>
        <v>Consulta Ciudadana</v>
      </c>
      <c r="D11" s="77"/>
      <c r="E11" s="77"/>
      <c r="F11" s="77"/>
      <c r="G11" s="35">
        <f>+'BD Consolidada'!R98</f>
        <v>139</v>
      </c>
      <c r="H11" s="37">
        <f t="shared" si="0"/>
        <v>2.9860365198711065E-2</v>
      </c>
      <c r="I11" s="36"/>
      <c r="J11" s="29"/>
    </row>
    <row r="12" spans="2:10" ht="18.75" x14ac:dyDescent="0.25">
      <c r="B12" s="35">
        <v>4</v>
      </c>
      <c r="C12" s="80" t="str">
        <f>+Entrada!C6</f>
        <v>Colaboración e innovación Abierta</v>
      </c>
      <c r="D12" s="81"/>
      <c r="E12" s="81"/>
      <c r="F12" s="82"/>
      <c r="G12" s="35">
        <f>+'BD Consolidada'!S98</f>
        <v>1837</v>
      </c>
      <c r="H12" s="37">
        <f t="shared" si="0"/>
        <v>0.39462943071965628</v>
      </c>
      <c r="I12" s="36"/>
      <c r="J12" s="29"/>
    </row>
    <row r="13" spans="2:10" ht="18.75" x14ac:dyDescent="0.25">
      <c r="B13" s="35">
        <v>5</v>
      </c>
      <c r="C13" s="80" t="str">
        <f>+Entrada!C7</f>
        <v>Rendición Cuentas</v>
      </c>
      <c r="D13" s="81"/>
      <c r="E13" s="81"/>
      <c r="F13" s="82"/>
      <c r="G13" s="35">
        <f>+'BD Consolidada'!T98</f>
        <v>470</v>
      </c>
      <c r="H13" s="37">
        <f t="shared" si="0"/>
        <v>0.10096670247046187</v>
      </c>
      <c r="I13" s="36"/>
      <c r="J13" s="29"/>
    </row>
    <row r="14" spans="2:10" ht="18.75" x14ac:dyDescent="0.25">
      <c r="B14" s="35">
        <v>6</v>
      </c>
      <c r="C14" s="74" t="str">
        <f>+Entrada!C8</f>
        <v>Control Social</v>
      </c>
      <c r="D14" s="74"/>
      <c r="E14" s="74"/>
      <c r="F14" s="74"/>
      <c r="G14" s="35">
        <f>+'BD Consolidada'!U98</f>
        <v>0</v>
      </c>
      <c r="H14" s="37">
        <f t="shared" si="0"/>
        <v>0</v>
      </c>
      <c r="I14" s="36"/>
      <c r="J14" s="29"/>
    </row>
    <row r="15" spans="2:10" ht="18.75" x14ac:dyDescent="0.3">
      <c r="B15" s="38"/>
      <c r="C15" s="76" t="s">
        <v>10</v>
      </c>
      <c r="D15" s="76"/>
      <c r="E15" s="76"/>
      <c r="F15" s="76"/>
      <c r="G15" s="50">
        <f>SUM(G9:G14)</f>
        <v>4655</v>
      </c>
      <c r="H15" s="39">
        <f>SUM(H9:H14)</f>
        <v>1</v>
      </c>
      <c r="I15" s="40">
        <f>SUM(I9:I14)</f>
        <v>0</v>
      </c>
      <c r="J15" s="29"/>
    </row>
    <row r="16" spans="2:10" ht="18.75" x14ac:dyDescent="0.3">
      <c r="B16" s="45"/>
      <c r="C16" s="46"/>
      <c r="D16" s="46"/>
      <c r="E16" s="46"/>
      <c r="F16" s="46"/>
      <c r="G16" s="46"/>
      <c r="H16" s="47"/>
      <c r="I16" s="48"/>
      <c r="J16" s="29"/>
    </row>
    <row r="17" spans="2:10" ht="18.75" x14ac:dyDescent="0.25">
      <c r="B17" s="34" t="s">
        <v>5</v>
      </c>
      <c r="C17" s="73" t="s">
        <v>11</v>
      </c>
      <c r="D17" s="73"/>
      <c r="E17" s="73"/>
      <c r="F17" s="73"/>
      <c r="G17" s="34" t="s">
        <v>7</v>
      </c>
      <c r="H17" s="34" t="s">
        <v>8</v>
      </c>
      <c r="I17" s="48"/>
      <c r="J17" s="29"/>
    </row>
    <row r="18" spans="2:10" ht="18.75" x14ac:dyDescent="0.25">
      <c r="B18" s="55">
        <v>1</v>
      </c>
      <c r="C18" s="77" t="str">
        <f>+Entrada!A3</f>
        <v>Instituciones de Estado</v>
      </c>
      <c r="D18" s="77"/>
      <c r="E18" s="77"/>
      <c r="F18" s="77"/>
      <c r="G18" s="55">
        <f>+'BD Consolidada'!Z98</f>
        <v>305</v>
      </c>
      <c r="H18" s="57">
        <f>+G18/$G$27</f>
        <v>8.0242041568008418E-2</v>
      </c>
      <c r="I18" s="48"/>
      <c r="J18" s="29"/>
    </row>
    <row r="19" spans="2:10" ht="18.75" x14ac:dyDescent="0.25">
      <c r="B19" s="55">
        <v>2</v>
      </c>
      <c r="C19" s="77" t="str">
        <f>+Entrada!A4</f>
        <v>Organismos de Control</v>
      </c>
      <c r="D19" s="77"/>
      <c r="E19" s="77"/>
      <c r="F19" s="77"/>
      <c r="G19" s="55">
        <f>+'BD Consolidada'!AA98</f>
        <v>0</v>
      </c>
      <c r="H19" s="57">
        <f t="shared" ref="H19:H26" si="1">+G19/$G$27</f>
        <v>0</v>
      </c>
      <c r="I19" s="48"/>
      <c r="J19" s="49"/>
    </row>
    <row r="20" spans="2:10" ht="18.75" x14ac:dyDescent="0.25">
      <c r="B20" s="55">
        <v>3</v>
      </c>
      <c r="C20" s="77" t="str">
        <f>+Entrada!A5</f>
        <v>Sector Educativo</v>
      </c>
      <c r="D20" s="77"/>
      <c r="E20" s="77"/>
      <c r="F20" s="77"/>
      <c r="G20" s="55">
        <f>+'BD Consolidada'!AB98</f>
        <v>470</v>
      </c>
      <c r="H20" s="57">
        <f t="shared" si="1"/>
        <v>0.12365167061299658</v>
      </c>
      <c r="I20" s="48"/>
      <c r="J20" s="29"/>
    </row>
    <row r="21" spans="2:10" ht="18.75" x14ac:dyDescent="0.25">
      <c r="B21" s="55">
        <v>4</v>
      </c>
      <c r="C21" s="77" t="str">
        <f>+Entrada!A6</f>
        <v>Empresas de Servicios Públicos</v>
      </c>
      <c r="D21" s="77"/>
      <c r="E21" s="77"/>
      <c r="F21" s="77"/>
      <c r="G21" s="55">
        <f>+'BD Consolidada'!AC98</f>
        <v>18</v>
      </c>
      <c r="H21" s="57">
        <f t="shared" si="1"/>
        <v>4.7355958958168907E-3</v>
      </c>
      <c r="I21" s="48"/>
      <c r="J21" s="29"/>
    </row>
    <row r="22" spans="2:10" ht="18.75" x14ac:dyDescent="0.25">
      <c r="B22" s="55">
        <v>5</v>
      </c>
      <c r="C22" s="77" t="str">
        <f>+Entrada!A7</f>
        <v>Sector Empresarial</v>
      </c>
      <c r="D22" s="77"/>
      <c r="E22" s="77"/>
      <c r="F22" s="77"/>
      <c r="G22" s="55">
        <f>+'BD Consolidada'!AD98</f>
        <v>10</v>
      </c>
      <c r="H22" s="57">
        <f t="shared" si="1"/>
        <v>2.6308866087871611E-3</v>
      </c>
      <c r="I22" s="48"/>
      <c r="J22" s="29"/>
    </row>
    <row r="23" spans="2:10" ht="18.75" x14ac:dyDescent="0.25">
      <c r="B23" s="55">
        <v>6</v>
      </c>
      <c r="C23" s="77" t="str">
        <f>+Entrada!A8</f>
        <v>Organizaciones Sociales y Comunitarias</v>
      </c>
      <c r="D23" s="77"/>
      <c r="E23" s="77"/>
      <c r="F23" s="77"/>
      <c r="G23" s="55">
        <f>+'BD Consolidada'!AE98</f>
        <v>80</v>
      </c>
      <c r="H23" s="57">
        <f t="shared" si="1"/>
        <v>2.1047092870297289E-2</v>
      </c>
      <c r="I23" s="48"/>
      <c r="J23" s="29"/>
    </row>
    <row r="24" spans="2:10" ht="18.75" x14ac:dyDescent="0.25">
      <c r="B24" s="55">
        <v>7</v>
      </c>
      <c r="C24" s="77" t="str">
        <f>+Entrada!A9</f>
        <v>Grupos Étnicos</v>
      </c>
      <c r="D24" s="77"/>
      <c r="E24" s="77"/>
      <c r="F24" s="77"/>
      <c r="G24" s="55">
        <f>+'BD Consolidada'!AF98</f>
        <v>0</v>
      </c>
      <c r="H24" s="57">
        <f t="shared" si="1"/>
        <v>0</v>
      </c>
      <c r="I24" s="48"/>
      <c r="J24" s="29"/>
    </row>
    <row r="25" spans="2:10" ht="18.75" x14ac:dyDescent="0.25">
      <c r="B25" s="55">
        <v>8</v>
      </c>
      <c r="C25" s="77" t="str">
        <f>+Entrada!A10</f>
        <v>Ciudadanos</v>
      </c>
      <c r="D25" s="77"/>
      <c r="E25" s="77"/>
      <c r="F25" s="77"/>
      <c r="G25" s="55">
        <f>+'BD Consolidada'!AG98</f>
        <v>2918</v>
      </c>
      <c r="H25" s="57">
        <f t="shared" si="1"/>
        <v>0.76769271244409365</v>
      </c>
      <c r="I25" s="48"/>
      <c r="J25" s="29"/>
    </row>
    <row r="26" spans="2:10" ht="18.75" x14ac:dyDescent="0.25">
      <c r="B26" s="55">
        <v>9</v>
      </c>
      <c r="C26" s="77" t="str">
        <f>+Entrada!A11</f>
        <v>Otros</v>
      </c>
      <c r="D26" s="77"/>
      <c r="E26" s="77"/>
      <c r="F26" s="77"/>
      <c r="G26" s="55">
        <f>+'BD Consolidada'!AH98</f>
        <v>0</v>
      </c>
      <c r="H26" s="57">
        <f t="shared" si="1"/>
        <v>0</v>
      </c>
      <c r="I26" s="48"/>
      <c r="J26" s="29"/>
    </row>
    <row r="27" spans="2:10" ht="18.75" x14ac:dyDescent="0.3">
      <c r="B27" s="45"/>
      <c r="C27" s="78" t="s">
        <v>10</v>
      </c>
      <c r="D27" s="78"/>
      <c r="E27" s="78"/>
      <c r="F27" s="78"/>
      <c r="G27" s="53">
        <f>SUM(G18:G26)</f>
        <v>3801</v>
      </c>
      <c r="H27" s="54">
        <f>SUM(H18:H26)</f>
        <v>1</v>
      </c>
      <c r="I27" s="48"/>
      <c r="J27" s="29"/>
    </row>
    <row r="28" spans="2:10" ht="18.75" x14ac:dyDescent="0.3">
      <c r="B28" s="45"/>
      <c r="C28" s="51"/>
      <c r="D28" s="51"/>
      <c r="E28" s="51"/>
      <c r="F28" s="51"/>
      <c r="G28" s="52"/>
      <c r="H28" s="47"/>
      <c r="I28" s="48"/>
      <c r="J28" s="29"/>
    </row>
    <row r="29" spans="2:10" ht="18.75" x14ac:dyDescent="0.25">
      <c r="B29" s="34" t="s">
        <v>5</v>
      </c>
      <c r="C29" s="73" t="s">
        <v>12</v>
      </c>
      <c r="D29" s="73"/>
      <c r="E29" s="73"/>
      <c r="F29" s="73"/>
      <c r="G29" s="34" t="s">
        <v>7</v>
      </c>
      <c r="H29" s="34" t="s">
        <v>8</v>
      </c>
      <c r="I29" s="48"/>
      <c r="J29" s="29"/>
    </row>
    <row r="30" spans="2:10" ht="18.75" x14ac:dyDescent="0.3">
      <c r="B30" s="55">
        <v>1</v>
      </c>
      <c r="C30" s="77" t="str">
        <f>+Entrada!A12</f>
        <v>Interinstitucional Estado-Sector Educativo-Sector Empresarial</v>
      </c>
      <c r="D30" s="77"/>
      <c r="E30" s="77"/>
      <c r="F30" s="77"/>
      <c r="G30" s="56">
        <f>+'BD Consolidada'!AI98</f>
        <v>626</v>
      </c>
      <c r="H30" s="57">
        <f>+G30/$G$32</f>
        <v>0.87552447552447554</v>
      </c>
      <c r="I30" s="48"/>
      <c r="J30" s="29"/>
    </row>
    <row r="31" spans="2:10" ht="18.75" x14ac:dyDescent="0.3">
      <c r="B31" s="55">
        <v>2</v>
      </c>
      <c r="C31" s="77" t="str">
        <f>+Entrada!A13</f>
        <v>Interinstitucional Estado-Sector Empresarial-Ciudadano</v>
      </c>
      <c r="D31" s="77"/>
      <c r="E31" s="77"/>
      <c r="F31" s="77"/>
      <c r="G31" s="56">
        <f>+'BD Consolidada'!AJ98</f>
        <v>89</v>
      </c>
      <c r="H31" s="57">
        <f>+G31/$G$32</f>
        <v>0.12447552447552447</v>
      </c>
      <c r="I31" s="48"/>
      <c r="J31" s="29"/>
    </row>
    <row r="32" spans="2:10" ht="18.75" x14ac:dyDescent="0.3">
      <c r="B32" s="45"/>
      <c r="C32" s="78" t="s">
        <v>10</v>
      </c>
      <c r="D32" s="78"/>
      <c r="E32" s="78"/>
      <c r="F32" s="78"/>
      <c r="G32" s="53">
        <f>SUM(G30:G31)</f>
        <v>715</v>
      </c>
      <c r="H32" s="54">
        <f>SUM(H30:H31)</f>
        <v>1</v>
      </c>
      <c r="I32" s="48"/>
      <c r="J32" s="29"/>
    </row>
    <row r="33" spans="2:10" ht="18.75" x14ac:dyDescent="0.3">
      <c r="B33" s="45"/>
      <c r="C33" s="51"/>
      <c r="D33" s="51"/>
      <c r="E33" s="51"/>
      <c r="F33" s="51"/>
      <c r="G33" s="52"/>
      <c r="H33" s="47"/>
      <c r="I33" s="48"/>
      <c r="J33" s="29"/>
    </row>
    <row r="34" spans="2:10" ht="18.75" x14ac:dyDescent="0.3">
      <c r="B34" s="45"/>
      <c r="C34" s="46"/>
      <c r="D34" s="46"/>
      <c r="E34" s="46"/>
      <c r="F34" s="46"/>
      <c r="G34" s="46"/>
      <c r="H34" s="47"/>
      <c r="I34" s="48"/>
      <c r="J34" s="29"/>
    </row>
    <row r="35" spans="2:10" ht="59.25" customHeight="1" x14ac:dyDescent="0.25">
      <c r="B35" s="41" t="s">
        <v>13</v>
      </c>
      <c r="C35" s="75"/>
      <c r="D35" s="75"/>
      <c r="E35" s="75"/>
      <c r="F35" s="75"/>
      <c r="G35" s="75"/>
      <c r="H35" s="75"/>
      <c r="I35" s="75"/>
      <c r="J35" s="75"/>
    </row>
    <row r="36" spans="2:10" x14ac:dyDescent="0.25">
      <c r="C36" s="42"/>
    </row>
    <row r="37" spans="2:10" x14ac:dyDescent="0.25">
      <c r="B37" t="s">
        <v>14</v>
      </c>
    </row>
    <row r="38" spans="2:10" hidden="1" x14ac:dyDescent="0.25">
      <c r="C38" s="43">
        <f ca="1">NOW()</f>
        <v>45538.253369907405</v>
      </c>
    </row>
    <row r="39" spans="2:10" hidden="1" x14ac:dyDescent="0.25">
      <c r="C39" s="44" t="e">
        <f ca="1">+C38-#REF!</f>
        <v>#REF!</v>
      </c>
    </row>
    <row r="40" spans="2:10" x14ac:dyDescent="0.25">
      <c r="B40" t="s">
        <v>15</v>
      </c>
    </row>
    <row r="41" spans="2:10" x14ac:dyDescent="0.25">
      <c r="B41" t="s">
        <v>16</v>
      </c>
      <c r="C41" s="58">
        <v>45091</v>
      </c>
      <c r="G41" s="44"/>
    </row>
  </sheetData>
  <sheetProtection algorithmName="SHA-512" hashValue="DNXaQkElhsOJsmxpI5rS3ex9nuBPHU5PDUQIVlUo0psOr5gqFHedohI2JJbXvJUMvRq9TqFHwf56rWxvRyiPYA==" saltValue="TVFLBdbvxYkIy5EWIsw57w==" spinCount="100000" sheet="1" objects="1" scenarios="1"/>
  <mergeCells count="28">
    <mergeCell ref="B1:J1"/>
    <mergeCell ref="C17:F17"/>
    <mergeCell ref="C18:F18"/>
    <mergeCell ref="C27:F27"/>
    <mergeCell ref="C19:F19"/>
    <mergeCell ref="C20:F20"/>
    <mergeCell ref="C21:F21"/>
    <mergeCell ref="C22:F22"/>
    <mergeCell ref="C10:F10"/>
    <mergeCell ref="C11:F11"/>
    <mergeCell ref="C12:F12"/>
    <mergeCell ref="C13:F13"/>
    <mergeCell ref="C14:F14"/>
    <mergeCell ref="B2:J2"/>
    <mergeCell ref="C23:F23"/>
    <mergeCell ref="C24:F24"/>
    <mergeCell ref="C4:J4"/>
    <mergeCell ref="C6:J6"/>
    <mergeCell ref="C8:F8"/>
    <mergeCell ref="C9:F9"/>
    <mergeCell ref="C35:J35"/>
    <mergeCell ref="C15:F15"/>
    <mergeCell ref="C31:F31"/>
    <mergeCell ref="C32:F32"/>
    <mergeCell ref="C25:F25"/>
    <mergeCell ref="C26:F26"/>
    <mergeCell ref="C29:F29"/>
    <mergeCell ref="C30:F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D420-CB4E-4342-98F1-9F271139DD9D}">
  <dimension ref="A1:AK114"/>
  <sheetViews>
    <sheetView topLeftCell="A34" zoomScale="140" zoomScaleNormal="140" workbookViewId="0">
      <selection activeCell="A34" sqref="A1:XFD1048576"/>
    </sheetView>
  </sheetViews>
  <sheetFormatPr baseColWidth="10" defaultColWidth="11.42578125" defaultRowHeight="15" x14ac:dyDescent="0.25"/>
  <cols>
    <col min="1" max="1" width="11.42578125" style="2"/>
    <col min="2" max="2" width="25.28515625" style="2" customWidth="1"/>
    <col min="3" max="3" width="59.5703125" customWidth="1"/>
    <col min="4" max="4" width="33.7109375" style="2" customWidth="1"/>
    <col min="5" max="5" width="44.85546875" style="2" customWidth="1"/>
    <col min="6" max="6" width="25.85546875" style="2" customWidth="1"/>
    <col min="7" max="7" width="24.140625" style="2" customWidth="1"/>
    <col min="8" max="8" width="35" style="24" customWidth="1"/>
    <col min="16" max="16" width="31.7109375" customWidth="1"/>
    <col min="17" max="21" width="23" style="9" customWidth="1"/>
    <col min="22" max="22" width="11.42578125" customWidth="1"/>
    <col min="26" max="26" width="22.140625" hidden="1" customWidth="1"/>
    <col min="27" max="37" width="30" hidden="1" customWidth="1"/>
    <col min="38" max="40" width="30" customWidth="1"/>
  </cols>
  <sheetData>
    <row r="1" spans="1:36" s="2" customFormat="1" ht="47.25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P1" s="24" t="s">
        <v>25</v>
      </c>
      <c r="Q1" s="22" t="s">
        <v>26</v>
      </c>
      <c r="R1" s="22" t="s">
        <v>27</v>
      </c>
      <c r="S1" s="22" t="s">
        <v>28</v>
      </c>
      <c r="T1" s="22" t="s">
        <v>29</v>
      </c>
      <c r="U1" s="22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</row>
    <row r="2" spans="1:36" ht="62.25" customHeight="1" x14ac:dyDescent="0.25">
      <c r="A2" s="14">
        <v>1</v>
      </c>
      <c r="B2" s="15" t="s">
        <v>42</v>
      </c>
      <c r="C2" s="3" t="s">
        <v>43</v>
      </c>
      <c r="D2" s="13" t="s">
        <v>31</v>
      </c>
      <c r="E2" s="13" t="s">
        <v>25</v>
      </c>
      <c r="F2" s="5" t="s">
        <v>44</v>
      </c>
      <c r="G2" s="5">
        <v>200</v>
      </c>
      <c r="H2" s="13" t="s">
        <v>45</v>
      </c>
      <c r="P2">
        <f>IF(E2="Participación para el Diagnóstico de necesidades e identificación de Problemas",+G2,0)</f>
        <v>200</v>
      </c>
      <c r="Q2" s="9">
        <f>IF(E2="Planeación y Presupuesto Participativo",+G2,0)</f>
        <v>0</v>
      </c>
      <c r="R2" s="9">
        <f>IF(E2="Consulta Ciudadana",+G2,0)</f>
        <v>0</v>
      </c>
      <c r="S2" s="9">
        <f>IF(E2="Colaboración e innovación Abierta",+G2,0)</f>
        <v>0</v>
      </c>
      <c r="T2" s="9">
        <f>IF(E2="Rendición Cuentas",+G2,0)</f>
        <v>0</v>
      </c>
      <c r="U2" s="9">
        <f>IF(E2="Control Social",+G2,0)</f>
        <v>0</v>
      </c>
      <c r="Z2">
        <f>IF(D2="Instituciones de Estado",G2,0)</f>
        <v>200</v>
      </c>
      <c r="AA2">
        <f>IF(D2="Organismos de Control",G2,0)</f>
        <v>0</v>
      </c>
      <c r="AB2">
        <f>IF(D2="Sector Educativo",G2,0)</f>
        <v>0</v>
      </c>
      <c r="AC2">
        <f>IF(D2="Empresas de Servicios Públicos",G2,0)</f>
        <v>0</v>
      </c>
      <c r="AD2">
        <f>IF(D2="Sector Empresarial",G2,0)</f>
        <v>0</v>
      </c>
      <c r="AE2">
        <f>IF(D2="Organizaciones Sociales y Comunitarias",G2,0)</f>
        <v>0</v>
      </c>
      <c r="AF2">
        <f>IF(D2="Grupos Étnicos",G2,0)</f>
        <v>0</v>
      </c>
      <c r="AG2">
        <f>IF(D2="Ciudadanos",G2,0)</f>
        <v>0</v>
      </c>
      <c r="AH2">
        <f>IF(D2="Otros",G2,0)</f>
        <v>0</v>
      </c>
      <c r="AI2">
        <f>IF(D2="Interinstitucional Estado-Sector Educativo-Sector Empresarial",G2,0)</f>
        <v>0</v>
      </c>
      <c r="AJ2">
        <f>IF(D2="Interinstitucional Estado-Sector Empresarial-Ciudadano",G2,0)</f>
        <v>0</v>
      </c>
    </row>
    <row r="3" spans="1:36" ht="45" x14ac:dyDescent="0.25">
      <c r="A3" s="14">
        <v>2</v>
      </c>
      <c r="B3" s="15" t="s">
        <v>42</v>
      </c>
      <c r="C3" s="4" t="s">
        <v>46</v>
      </c>
      <c r="D3" s="13" t="s">
        <v>38</v>
      </c>
      <c r="E3" s="13" t="s">
        <v>25</v>
      </c>
      <c r="F3" s="5">
        <v>2022</v>
      </c>
      <c r="G3" s="5">
        <v>1650</v>
      </c>
      <c r="H3" s="13" t="s">
        <v>47</v>
      </c>
      <c r="P3">
        <f t="shared" ref="P3:P66" si="0">IF(E3="Participación para el Diagnóstico de necesidades e identificación de Problemas",+G3,0)</f>
        <v>1650</v>
      </c>
      <c r="Q3" s="9">
        <f t="shared" ref="Q3:Q66" si="1">IF(E3="Planeación y Presupuesto Participativo",+G3,0)</f>
        <v>0</v>
      </c>
      <c r="R3" s="9">
        <f t="shared" ref="R3:R66" si="2">IF(E3="Consulta Ciudadana",+G3,0)</f>
        <v>0</v>
      </c>
      <c r="S3" s="9">
        <f t="shared" ref="S3:S66" si="3">IF(E3="Colaboración e innovación Abierta",+G3,0)</f>
        <v>0</v>
      </c>
      <c r="T3" s="9">
        <f t="shared" ref="T3:T66" si="4">IF(E3="Rendición Cuentas",+G3,0)</f>
        <v>0</v>
      </c>
      <c r="U3" s="9">
        <f t="shared" ref="U3:U66" si="5">IF(E3="Control Social",+G3,0)</f>
        <v>0</v>
      </c>
      <c r="Z3">
        <f t="shared" ref="Z3:Z66" si="6">IF(D3="Instituciones de Estado",G3,0)</f>
        <v>0</v>
      </c>
      <c r="AA3">
        <f t="shared" ref="AA3:AA66" si="7">IF(D3="Organismos de Control",G3,0)</f>
        <v>0</v>
      </c>
      <c r="AB3">
        <f t="shared" ref="AB3:AB66" si="8">IF(D3="Sector Educativo",G3,0)</f>
        <v>0</v>
      </c>
      <c r="AC3">
        <f t="shared" ref="AC3:AC66" si="9">IF(D3="Empresas de Servicios Públicos",G3,0)</f>
        <v>0</v>
      </c>
      <c r="AD3">
        <f t="shared" ref="AD3:AD66" si="10">IF(D3="Sector Empresarial",G3,0)</f>
        <v>0</v>
      </c>
      <c r="AE3">
        <f t="shared" ref="AE3:AE66" si="11">IF(D3="Organizaciones Sociales y Comunitarias",G3,0)</f>
        <v>0</v>
      </c>
      <c r="AF3">
        <f t="shared" ref="AF3:AF66" si="12">IF(D3="Grupos Étnicos",G3,0)</f>
        <v>0</v>
      </c>
      <c r="AG3">
        <f t="shared" ref="AG3:AG66" si="13">IF(D3="Ciudadanos",G3,0)</f>
        <v>1650</v>
      </c>
      <c r="AH3">
        <f t="shared" ref="AH3:AH66" si="14">IF(D3="Otros",G3,0)</f>
        <v>0</v>
      </c>
      <c r="AI3">
        <f t="shared" ref="AI3:AI66" si="15">IF(D3="Interinstitucional Estado-Sector Educativo-Sector Empresarial",G3,0)</f>
        <v>0</v>
      </c>
      <c r="AJ3">
        <f t="shared" ref="AJ3:AJ66" si="16">IF(D3="Interinstitucional Estado-Sector Empresarial-Ciudadano",G3,0)</f>
        <v>0</v>
      </c>
    </row>
    <row r="4" spans="1:36" ht="30" x14ac:dyDescent="0.25">
      <c r="A4" s="14">
        <v>3</v>
      </c>
      <c r="B4" s="16" t="s">
        <v>48</v>
      </c>
      <c r="C4" s="7" t="s">
        <v>49</v>
      </c>
      <c r="D4" s="13" t="s">
        <v>40</v>
      </c>
      <c r="E4" s="13" t="s">
        <v>26</v>
      </c>
      <c r="F4" s="5">
        <v>2022</v>
      </c>
      <c r="G4" s="11">
        <v>17</v>
      </c>
      <c r="H4" s="16" t="s">
        <v>50</v>
      </c>
      <c r="P4">
        <f t="shared" si="0"/>
        <v>0</v>
      </c>
      <c r="Q4" s="9">
        <f t="shared" si="1"/>
        <v>17</v>
      </c>
      <c r="R4" s="9">
        <f t="shared" si="2"/>
        <v>0</v>
      </c>
      <c r="S4" s="9">
        <f t="shared" si="3"/>
        <v>0</v>
      </c>
      <c r="T4" s="9">
        <f t="shared" si="4"/>
        <v>0</v>
      </c>
      <c r="U4" s="9">
        <f t="shared" si="5"/>
        <v>0</v>
      </c>
      <c r="Z4">
        <f t="shared" si="6"/>
        <v>0</v>
      </c>
      <c r="AA4">
        <f t="shared" si="7"/>
        <v>0</v>
      </c>
      <c r="AB4">
        <f t="shared" si="8"/>
        <v>0</v>
      </c>
      <c r="AC4">
        <f t="shared" si="9"/>
        <v>0</v>
      </c>
      <c r="AD4">
        <f t="shared" si="10"/>
        <v>0</v>
      </c>
      <c r="AE4">
        <f t="shared" si="11"/>
        <v>0</v>
      </c>
      <c r="AF4">
        <f t="shared" si="12"/>
        <v>0</v>
      </c>
      <c r="AG4">
        <f t="shared" si="13"/>
        <v>0</v>
      </c>
      <c r="AH4">
        <f t="shared" si="14"/>
        <v>0</v>
      </c>
      <c r="AI4">
        <f t="shared" si="15"/>
        <v>17</v>
      </c>
      <c r="AJ4">
        <f t="shared" si="16"/>
        <v>0</v>
      </c>
    </row>
    <row r="5" spans="1:36" ht="30" x14ac:dyDescent="0.25">
      <c r="A5" s="14">
        <v>4</v>
      </c>
      <c r="B5" s="16" t="s">
        <v>48</v>
      </c>
      <c r="C5" s="8" t="s">
        <v>51</v>
      </c>
      <c r="D5" s="13" t="s">
        <v>40</v>
      </c>
      <c r="E5" s="13" t="s">
        <v>26</v>
      </c>
      <c r="F5" s="5">
        <v>2022</v>
      </c>
      <c r="G5" s="12">
        <v>12</v>
      </c>
      <c r="H5" s="23" t="s">
        <v>50</v>
      </c>
      <c r="P5">
        <f t="shared" si="0"/>
        <v>0</v>
      </c>
      <c r="Q5" s="9">
        <f t="shared" si="1"/>
        <v>12</v>
      </c>
      <c r="R5" s="9">
        <f t="shared" si="2"/>
        <v>0</v>
      </c>
      <c r="S5" s="9">
        <f t="shared" si="3"/>
        <v>0</v>
      </c>
      <c r="T5" s="9">
        <f t="shared" si="4"/>
        <v>0</v>
      </c>
      <c r="U5" s="9">
        <f t="shared" si="5"/>
        <v>0</v>
      </c>
      <c r="Z5">
        <f t="shared" si="6"/>
        <v>0</v>
      </c>
      <c r="AA5">
        <f t="shared" si="7"/>
        <v>0</v>
      </c>
      <c r="AB5">
        <f t="shared" si="8"/>
        <v>0</v>
      </c>
      <c r="AC5">
        <f t="shared" si="9"/>
        <v>0</v>
      </c>
      <c r="AD5">
        <f t="shared" si="10"/>
        <v>0</v>
      </c>
      <c r="AE5">
        <f t="shared" si="11"/>
        <v>0</v>
      </c>
      <c r="AF5">
        <f t="shared" si="12"/>
        <v>0</v>
      </c>
      <c r="AG5">
        <f t="shared" si="13"/>
        <v>0</v>
      </c>
      <c r="AH5">
        <f t="shared" si="14"/>
        <v>0</v>
      </c>
      <c r="AI5">
        <f t="shared" si="15"/>
        <v>12</v>
      </c>
      <c r="AJ5">
        <f t="shared" si="16"/>
        <v>0</v>
      </c>
    </row>
    <row r="6" spans="1:36" ht="30" x14ac:dyDescent="0.25">
      <c r="A6" s="14">
        <v>5</v>
      </c>
      <c r="B6" s="16" t="s">
        <v>48</v>
      </c>
      <c r="C6" s="8" t="s">
        <v>52</v>
      </c>
      <c r="D6" s="13" t="s">
        <v>40</v>
      </c>
      <c r="E6" s="13" t="s">
        <v>26</v>
      </c>
      <c r="F6" s="5">
        <v>2022</v>
      </c>
      <c r="G6" s="12">
        <v>14</v>
      </c>
      <c r="H6" s="23" t="s">
        <v>50</v>
      </c>
      <c r="P6">
        <f t="shared" si="0"/>
        <v>0</v>
      </c>
      <c r="Q6" s="9">
        <f t="shared" si="1"/>
        <v>14</v>
      </c>
      <c r="R6" s="9">
        <f t="shared" si="2"/>
        <v>0</v>
      </c>
      <c r="S6" s="9">
        <f t="shared" si="3"/>
        <v>0</v>
      </c>
      <c r="T6" s="9">
        <f t="shared" si="4"/>
        <v>0</v>
      </c>
      <c r="U6" s="9">
        <f t="shared" si="5"/>
        <v>0</v>
      </c>
      <c r="Z6">
        <f t="shared" si="6"/>
        <v>0</v>
      </c>
      <c r="AA6">
        <f t="shared" si="7"/>
        <v>0</v>
      </c>
      <c r="AB6">
        <f t="shared" si="8"/>
        <v>0</v>
      </c>
      <c r="AC6">
        <f t="shared" si="9"/>
        <v>0</v>
      </c>
      <c r="AD6">
        <f t="shared" si="10"/>
        <v>0</v>
      </c>
      <c r="AE6">
        <f t="shared" si="11"/>
        <v>0</v>
      </c>
      <c r="AF6">
        <f t="shared" si="12"/>
        <v>0</v>
      </c>
      <c r="AG6">
        <f t="shared" si="13"/>
        <v>0</v>
      </c>
      <c r="AH6">
        <f t="shared" si="14"/>
        <v>0</v>
      </c>
      <c r="AI6">
        <f t="shared" si="15"/>
        <v>14</v>
      </c>
      <c r="AJ6">
        <f t="shared" si="16"/>
        <v>0</v>
      </c>
    </row>
    <row r="7" spans="1:36" ht="30" x14ac:dyDescent="0.25">
      <c r="A7" s="14">
        <v>6</v>
      </c>
      <c r="B7" s="16" t="s">
        <v>48</v>
      </c>
      <c r="C7" s="8" t="s">
        <v>53</v>
      </c>
      <c r="D7" s="13" t="s">
        <v>40</v>
      </c>
      <c r="E7" s="13" t="s">
        <v>26</v>
      </c>
      <c r="F7" s="5">
        <v>2022</v>
      </c>
      <c r="G7" s="12">
        <v>9</v>
      </c>
      <c r="H7" s="23" t="s">
        <v>50</v>
      </c>
      <c r="P7">
        <f t="shared" si="0"/>
        <v>0</v>
      </c>
      <c r="Q7" s="9">
        <f t="shared" si="1"/>
        <v>9</v>
      </c>
      <c r="R7" s="9">
        <f t="shared" si="2"/>
        <v>0</v>
      </c>
      <c r="S7" s="9">
        <f t="shared" si="3"/>
        <v>0</v>
      </c>
      <c r="T7" s="9">
        <f t="shared" si="4"/>
        <v>0</v>
      </c>
      <c r="U7" s="9">
        <f t="shared" si="5"/>
        <v>0</v>
      </c>
      <c r="Z7">
        <f t="shared" si="6"/>
        <v>0</v>
      </c>
      <c r="AA7">
        <f t="shared" si="7"/>
        <v>0</v>
      </c>
      <c r="AB7">
        <f t="shared" si="8"/>
        <v>0</v>
      </c>
      <c r="AC7">
        <f t="shared" si="9"/>
        <v>0</v>
      </c>
      <c r="AD7">
        <f t="shared" si="10"/>
        <v>0</v>
      </c>
      <c r="AE7">
        <f t="shared" si="11"/>
        <v>0</v>
      </c>
      <c r="AF7">
        <f t="shared" si="12"/>
        <v>0</v>
      </c>
      <c r="AG7">
        <f t="shared" si="13"/>
        <v>0</v>
      </c>
      <c r="AH7">
        <f t="shared" si="14"/>
        <v>0</v>
      </c>
      <c r="AI7">
        <f t="shared" si="15"/>
        <v>9</v>
      </c>
      <c r="AJ7">
        <f t="shared" si="16"/>
        <v>0</v>
      </c>
    </row>
    <row r="8" spans="1:36" ht="30" x14ac:dyDescent="0.25">
      <c r="A8" s="14">
        <v>7</v>
      </c>
      <c r="B8" s="16" t="s">
        <v>48</v>
      </c>
      <c r="C8" s="8" t="s">
        <v>54</v>
      </c>
      <c r="D8" s="13" t="s">
        <v>40</v>
      </c>
      <c r="E8" s="13" t="s">
        <v>26</v>
      </c>
      <c r="F8" s="5">
        <v>2022</v>
      </c>
      <c r="G8" s="12">
        <v>13</v>
      </c>
      <c r="H8" s="23" t="s">
        <v>50</v>
      </c>
      <c r="P8">
        <f t="shared" si="0"/>
        <v>0</v>
      </c>
      <c r="Q8" s="9">
        <f t="shared" si="1"/>
        <v>13</v>
      </c>
      <c r="R8" s="9">
        <f t="shared" si="2"/>
        <v>0</v>
      </c>
      <c r="S8" s="9">
        <f t="shared" si="3"/>
        <v>0</v>
      </c>
      <c r="T8" s="9">
        <f t="shared" si="4"/>
        <v>0</v>
      </c>
      <c r="U8" s="9">
        <f t="shared" si="5"/>
        <v>0</v>
      </c>
      <c r="Z8">
        <f t="shared" si="6"/>
        <v>0</v>
      </c>
      <c r="AA8">
        <f t="shared" si="7"/>
        <v>0</v>
      </c>
      <c r="AB8">
        <f t="shared" si="8"/>
        <v>0</v>
      </c>
      <c r="AC8">
        <f t="shared" si="9"/>
        <v>0</v>
      </c>
      <c r="AD8">
        <f t="shared" si="10"/>
        <v>0</v>
      </c>
      <c r="AE8">
        <f t="shared" si="11"/>
        <v>0</v>
      </c>
      <c r="AF8">
        <f t="shared" si="12"/>
        <v>0</v>
      </c>
      <c r="AG8">
        <f t="shared" si="13"/>
        <v>0</v>
      </c>
      <c r="AH8">
        <f t="shared" si="14"/>
        <v>0</v>
      </c>
      <c r="AI8">
        <f t="shared" si="15"/>
        <v>13</v>
      </c>
      <c r="AJ8">
        <f t="shared" si="16"/>
        <v>0</v>
      </c>
    </row>
    <row r="9" spans="1:36" ht="30" x14ac:dyDescent="0.25">
      <c r="A9" s="14">
        <v>8</v>
      </c>
      <c r="B9" s="16" t="s">
        <v>48</v>
      </c>
      <c r="C9" s="8" t="s">
        <v>55</v>
      </c>
      <c r="D9" s="13" t="s">
        <v>40</v>
      </c>
      <c r="E9" s="13" t="s">
        <v>26</v>
      </c>
      <c r="F9" s="5">
        <v>2022</v>
      </c>
      <c r="G9" s="12">
        <v>17</v>
      </c>
      <c r="H9" s="23" t="s">
        <v>56</v>
      </c>
      <c r="P9">
        <f t="shared" si="0"/>
        <v>0</v>
      </c>
      <c r="Q9" s="9">
        <f t="shared" si="1"/>
        <v>17</v>
      </c>
      <c r="R9" s="9">
        <f t="shared" si="2"/>
        <v>0</v>
      </c>
      <c r="S9" s="9">
        <f t="shared" si="3"/>
        <v>0</v>
      </c>
      <c r="T9" s="9">
        <f t="shared" si="4"/>
        <v>0</v>
      </c>
      <c r="U9" s="9">
        <f t="shared" si="5"/>
        <v>0</v>
      </c>
      <c r="Z9">
        <f t="shared" si="6"/>
        <v>0</v>
      </c>
      <c r="AA9">
        <f t="shared" si="7"/>
        <v>0</v>
      </c>
      <c r="AB9">
        <f t="shared" si="8"/>
        <v>0</v>
      </c>
      <c r="AC9">
        <f t="shared" si="9"/>
        <v>0</v>
      </c>
      <c r="AD9">
        <f t="shared" si="10"/>
        <v>0</v>
      </c>
      <c r="AE9">
        <f t="shared" si="11"/>
        <v>0</v>
      </c>
      <c r="AF9">
        <f t="shared" si="12"/>
        <v>0</v>
      </c>
      <c r="AG9">
        <f t="shared" si="13"/>
        <v>0</v>
      </c>
      <c r="AH9">
        <f t="shared" si="14"/>
        <v>0</v>
      </c>
      <c r="AI9">
        <f t="shared" si="15"/>
        <v>17</v>
      </c>
      <c r="AJ9">
        <f t="shared" si="16"/>
        <v>0</v>
      </c>
    </row>
    <row r="10" spans="1:36" ht="30" x14ac:dyDescent="0.25">
      <c r="A10" s="14">
        <v>9</v>
      </c>
      <c r="B10" s="16" t="s">
        <v>48</v>
      </c>
      <c r="C10" s="8" t="s">
        <v>57</v>
      </c>
      <c r="D10" s="13" t="s">
        <v>40</v>
      </c>
      <c r="E10" s="13" t="s">
        <v>26</v>
      </c>
      <c r="F10" s="5">
        <v>2022</v>
      </c>
      <c r="G10" s="12">
        <v>9</v>
      </c>
      <c r="H10" s="23" t="s">
        <v>58</v>
      </c>
      <c r="P10">
        <f t="shared" si="0"/>
        <v>0</v>
      </c>
      <c r="Q10" s="9">
        <f t="shared" si="1"/>
        <v>9</v>
      </c>
      <c r="R10" s="9">
        <f t="shared" si="2"/>
        <v>0</v>
      </c>
      <c r="S10" s="9">
        <f t="shared" si="3"/>
        <v>0</v>
      </c>
      <c r="T10" s="9">
        <f t="shared" si="4"/>
        <v>0</v>
      </c>
      <c r="U10" s="9">
        <f t="shared" si="5"/>
        <v>0</v>
      </c>
      <c r="Z10">
        <f t="shared" si="6"/>
        <v>0</v>
      </c>
      <c r="AA10">
        <f t="shared" si="7"/>
        <v>0</v>
      </c>
      <c r="AB10">
        <f t="shared" si="8"/>
        <v>0</v>
      </c>
      <c r="AC10">
        <f t="shared" si="9"/>
        <v>0</v>
      </c>
      <c r="AD10">
        <f t="shared" si="10"/>
        <v>0</v>
      </c>
      <c r="AE10">
        <f t="shared" si="11"/>
        <v>0</v>
      </c>
      <c r="AF10">
        <f t="shared" si="12"/>
        <v>0</v>
      </c>
      <c r="AG10">
        <f t="shared" si="13"/>
        <v>0</v>
      </c>
      <c r="AH10">
        <f t="shared" si="14"/>
        <v>0</v>
      </c>
      <c r="AI10">
        <f t="shared" si="15"/>
        <v>9</v>
      </c>
      <c r="AJ10">
        <f t="shared" si="16"/>
        <v>0</v>
      </c>
    </row>
    <row r="11" spans="1:36" ht="30" x14ac:dyDescent="0.25">
      <c r="A11" s="14">
        <v>10</v>
      </c>
      <c r="B11" s="16" t="s">
        <v>48</v>
      </c>
      <c r="C11" s="8" t="s">
        <v>59</v>
      </c>
      <c r="D11" s="13" t="s">
        <v>40</v>
      </c>
      <c r="E11" s="13" t="s">
        <v>26</v>
      </c>
      <c r="F11" s="5">
        <v>2022</v>
      </c>
      <c r="G11" s="12">
        <v>15</v>
      </c>
      <c r="H11" s="23" t="s">
        <v>60</v>
      </c>
      <c r="P11">
        <f t="shared" si="0"/>
        <v>0</v>
      </c>
      <c r="Q11" s="9">
        <f t="shared" si="1"/>
        <v>15</v>
      </c>
      <c r="R11" s="9">
        <f t="shared" si="2"/>
        <v>0</v>
      </c>
      <c r="S11" s="9">
        <f t="shared" si="3"/>
        <v>0</v>
      </c>
      <c r="T11" s="9">
        <f t="shared" si="4"/>
        <v>0</v>
      </c>
      <c r="U11" s="9">
        <f t="shared" si="5"/>
        <v>0</v>
      </c>
      <c r="Z11">
        <f t="shared" si="6"/>
        <v>0</v>
      </c>
      <c r="AA11">
        <f t="shared" si="7"/>
        <v>0</v>
      </c>
      <c r="AB11">
        <f t="shared" si="8"/>
        <v>0</v>
      </c>
      <c r="AC11">
        <f t="shared" si="9"/>
        <v>0</v>
      </c>
      <c r="AD11">
        <f t="shared" si="10"/>
        <v>0</v>
      </c>
      <c r="AE11">
        <f t="shared" si="11"/>
        <v>0</v>
      </c>
      <c r="AF11">
        <f t="shared" si="12"/>
        <v>0</v>
      </c>
      <c r="AG11">
        <f t="shared" si="13"/>
        <v>0</v>
      </c>
      <c r="AH11">
        <f t="shared" si="14"/>
        <v>0</v>
      </c>
      <c r="AI11">
        <f t="shared" si="15"/>
        <v>15</v>
      </c>
      <c r="AJ11">
        <f t="shared" si="16"/>
        <v>0</v>
      </c>
    </row>
    <row r="12" spans="1:36" ht="30" x14ac:dyDescent="0.25">
      <c r="A12" s="14">
        <v>11</v>
      </c>
      <c r="B12" s="16" t="s">
        <v>48</v>
      </c>
      <c r="C12" s="8" t="s">
        <v>61</v>
      </c>
      <c r="D12" s="13" t="s">
        <v>38</v>
      </c>
      <c r="E12" s="13" t="s">
        <v>28</v>
      </c>
      <c r="F12" s="5">
        <v>2022</v>
      </c>
      <c r="G12" s="12">
        <v>30</v>
      </c>
      <c r="H12" s="23" t="s">
        <v>62</v>
      </c>
      <c r="P12">
        <f t="shared" si="0"/>
        <v>0</v>
      </c>
      <c r="Q12" s="9">
        <f t="shared" si="1"/>
        <v>0</v>
      </c>
      <c r="R12" s="9">
        <f t="shared" si="2"/>
        <v>0</v>
      </c>
      <c r="S12" s="9">
        <f t="shared" si="3"/>
        <v>30</v>
      </c>
      <c r="T12" s="9">
        <f t="shared" si="4"/>
        <v>0</v>
      </c>
      <c r="U12" s="9">
        <f t="shared" si="5"/>
        <v>0</v>
      </c>
      <c r="Z12">
        <f t="shared" si="6"/>
        <v>0</v>
      </c>
      <c r="AA12">
        <f t="shared" si="7"/>
        <v>0</v>
      </c>
      <c r="AB12">
        <f t="shared" si="8"/>
        <v>0</v>
      </c>
      <c r="AC12">
        <f t="shared" si="9"/>
        <v>0</v>
      </c>
      <c r="AD12">
        <f t="shared" si="10"/>
        <v>0</v>
      </c>
      <c r="AE12">
        <f t="shared" si="11"/>
        <v>0</v>
      </c>
      <c r="AF12">
        <f t="shared" si="12"/>
        <v>0</v>
      </c>
      <c r="AG12">
        <f t="shared" si="13"/>
        <v>30</v>
      </c>
      <c r="AH12">
        <f t="shared" si="14"/>
        <v>0</v>
      </c>
      <c r="AI12">
        <f t="shared" si="15"/>
        <v>0</v>
      </c>
      <c r="AJ12">
        <f t="shared" si="16"/>
        <v>0</v>
      </c>
    </row>
    <row r="13" spans="1:36" ht="30" x14ac:dyDescent="0.25">
      <c r="A13" s="14">
        <v>12</v>
      </c>
      <c r="B13" s="16" t="s">
        <v>48</v>
      </c>
      <c r="C13" s="8" t="s">
        <v>63</v>
      </c>
      <c r="D13" s="13" t="s">
        <v>40</v>
      </c>
      <c r="E13" s="13" t="s">
        <v>26</v>
      </c>
      <c r="F13" s="5">
        <v>2022</v>
      </c>
      <c r="G13" s="12">
        <v>11</v>
      </c>
      <c r="H13" s="23" t="s">
        <v>60</v>
      </c>
      <c r="P13">
        <f t="shared" si="0"/>
        <v>0</v>
      </c>
      <c r="Q13" s="9">
        <f t="shared" si="1"/>
        <v>11</v>
      </c>
      <c r="R13" s="9">
        <f t="shared" si="2"/>
        <v>0</v>
      </c>
      <c r="S13" s="9">
        <f t="shared" si="3"/>
        <v>0</v>
      </c>
      <c r="T13" s="9">
        <f t="shared" si="4"/>
        <v>0</v>
      </c>
      <c r="U13" s="9">
        <f t="shared" si="5"/>
        <v>0</v>
      </c>
      <c r="Z13">
        <f t="shared" si="6"/>
        <v>0</v>
      </c>
      <c r="AA13">
        <f t="shared" si="7"/>
        <v>0</v>
      </c>
      <c r="AB13">
        <f t="shared" si="8"/>
        <v>0</v>
      </c>
      <c r="AC13">
        <f t="shared" si="9"/>
        <v>0</v>
      </c>
      <c r="AD13">
        <f t="shared" si="10"/>
        <v>0</v>
      </c>
      <c r="AE13">
        <f t="shared" si="11"/>
        <v>0</v>
      </c>
      <c r="AF13">
        <f t="shared" si="12"/>
        <v>0</v>
      </c>
      <c r="AG13">
        <f t="shared" si="13"/>
        <v>0</v>
      </c>
      <c r="AH13">
        <f t="shared" si="14"/>
        <v>0</v>
      </c>
      <c r="AI13">
        <f t="shared" si="15"/>
        <v>11</v>
      </c>
      <c r="AJ13">
        <f t="shared" si="16"/>
        <v>0</v>
      </c>
    </row>
    <row r="14" spans="1:36" ht="60" x14ac:dyDescent="0.25">
      <c r="A14" s="14">
        <v>13</v>
      </c>
      <c r="B14" s="16" t="s">
        <v>48</v>
      </c>
      <c r="C14" s="8" t="s">
        <v>64</v>
      </c>
      <c r="D14" s="13" t="s">
        <v>38</v>
      </c>
      <c r="E14" s="13" t="s">
        <v>28</v>
      </c>
      <c r="F14" s="5">
        <v>2022</v>
      </c>
      <c r="G14" s="12">
        <v>37</v>
      </c>
      <c r="H14" s="23" t="s">
        <v>65</v>
      </c>
      <c r="P14">
        <f t="shared" si="0"/>
        <v>0</v>
      </c>
      <c r="Q14" s="9">
        <f t="shared" si="1"/>
        <v>0</v>
      </c>
      <c r="R14" s="9">
        <f t="shared" si="2"/>
        <v>0</v>
      </c>
      <c r="S14" s="9">
        <f t="shared" si="3"/>
        <v>37</v>
      </c>
      <c r="T14" s="9">
        <f t="shared" si="4"/>
        <v>0</v>
      </c>
      <c r="U14" s="9">
        <f t="shared" si="5"/>
        <v>0</v>
      </c>
      <c r="Z14">
        <f t="shared" si="6"/>
        <v>0</v>
      </c>
      <c r="AA14">
        <f t="shared" si="7"/>
        <v>0</v>
      </c>
      <c r="AB14">
        <f t="shared" si="8"/>
        <v>0</v>
      </c>
      <c r="AC14">
        <f t="shared" si="9"/>
        <v>0</v>
      </c>
      <c r="AD14">
        <f t="shared" si="10"/>
        <v>0</v>
      </c>
      <c r="AE14">
        <f t="shared" si="11"/>
        <v>0</v>
      </c>
      <c r="AF14">
        <f t="shared" si="12"/>
        <v>0</v>
      </c>
      <c r="AG14">
        <f t="shared" si="13"/>
        <v>37</v>
      </c>
      <c r="AH14">
        <f t="shared" si="14"/>
        <v>0</v>
      </c>
      <c r="AI14">
        <f t="shared" si="15"/>
        <v>0</v>
      </c>
      <c r="AJ14">
        <f t="shared" si="16"/>
        <v>0</v>
      </c>
    </row>
    <row r="15" spans="1:36" ht="30" x14ac:dyDescent="0.25">
      <c r="A15" s="14">
        <v>14</v>
      </c>
      <c r="B15" s="16" t="s">
        <v>48</v>
      </c>
      <c r="C15" s="8" t="s">
        <v>66</v>
      </c>
      <c r="D15" s="13" t="s">
        <v>40</v>
      </c>
      <c r="E15" s="13" t="s">
        <v>26</v>
      </c>
      <c r="F15" s="5">
        <v>2022</v>
      </c>
      <c r="G15" s="12">
        <v>13</v>
      </c>
      <c r="H15" s="23" t="s">
        <v>67</v>
      </c>
      <c r="P15">
        <f t="shared" si="0"/>
        <v>0</v>
      </c>
      <c r="Q15" s="9">
        <f t="shared" si="1"/>
        <v>13</v>
      </c>
      <c r="R15" s="9">
        <f t="shared" si="2"/>
        <v>0</v>
      </c>
      <c r="S15" s="9">
        <f t="shared" si="3"/>
        <v>0</v>
      </c>
      <c r="T15" s="9">
        <f t="shared" si="4"/>
        <v>0</v>
      </c>
      <c r="U15" s="9">
        <f t="shared" si="5"/>
        <v>0</v>
      </c>
      <c r="Z15">
        <f t="shared" si="6"/>
        <v>0</v>
      </c>
      <c r="AA15">
        <f t="shared" si="7"/>
        <v>0</v>
      </c>
      <c r="AB15">
        <f t="shared" si="8"/>
        <v>0</v>
      </c>
      <c r="AC15">
        <f t="shared" si="9"/>
        <v>0</v>
      </c>
      <c r="AD15">
        <f t="shared" si="10"/>
        <v>0</v>
      </c>
      <c r="AE15">
        <f t="shared" si="11"/>
        <v>0</v>
      </c>
      <c r="AF15">
        <f t="shared" si="12"/>
        <v>0</v>
      </c>
      <c r="AG15">
        <f t="shared" si="13"/>
        <v>0</v>
      </c>
      <c r="AH15">
        <f t="shared" si="14"/>
        <v>0</v>
      </c>
      <c r="AI15">
        <f t="shared" si="15"/>
        <v>13</v>
      </c>
      <c r="AJ15">
        <f t="shared" si="16"/>
        <v>0</v>
      </c>
    </row>
    <row r="16" spans="1:36" ht="45" x14ac:dyDescent="0.25">
      <c r="A16" s="14">
        <v>15</v>
      </c>
      <c r="B16" s="16" t="s">
        <v>48</v>
      </c>
      <c r="C16" s="8" t="s">
        <v>68</v>
      </c>
      <c r="D16" s="13" t="s">
        <v>40</v>
      </c>
      <c r="E16" s="13" t="s">
        <v>26</v>
      </c>
      <c r="F16" s="5">
        <v>2022</v>
      </c>
      <c r="G16" s="12">
        <v>15</v>
      </c>
      <c r="H16" s="23" t="s">
        <v>67</v>
      </c>
      <c r="P16">
        <f t="shared" si="0"/>
        <v>0</v>
      </c>
      <c r="Q16" s="9">
        <f t="shared" si="1"/>
        <v>15</v>
      </c>
      <c r="R16" s="9">
        <f t="shared" si="2"/>
        <v>0</v>
      </c>
      <c r="S16" s="9">
        <f t="shared" si="3"/>
        <v>0</v>
      </c>
      <c r="T16" s="9">
        <f t="shared" si="4"/>
        <v>0</v>
      </c>
      <c r="U16" s="9">
        <f t="shared" si="5"/>
        <v>0</v>
      </c>
      <c r="Z16">
        <f t="shared" si="6"/>
        <v>0</v>
      </c>
      <c r="AA16">
        <f t="shared" si="7"/>
        <v>0</v>
      </c>
      <c r="AB16">
        <f t="shared" si="8"/>
        <v>0</v>
      </c>
      <c r="AC16">
        <f t="shared" si="9"/>
        <v>0</v>
      </c>
      <c r="AD16">
        <f t="shared" si="10"/>
        <v>0</v>
      </c>
      <c r="AE16">
        <f t="shared" si="11"/>
        <v>0</v>
      </c>
      <c r="AF16">
        <f t="shared" si="12"/>
        <v>0</v>
      </c>
      <c r="AG16">
        <f t="shared" si="13"/>
        <v>0</v>
      </c>
      <c r="AH16">
        <f t="shared" si="14"/>
        <v>0</v>
      </c>
      <c r="AI16">
        <f t="shared" si="15"/>
        <v>15</v>
      </c>
      <c r="AJ16">
        <f t="shared" si="16"/>
        <v>0</v>
      </c>
    </row>
    <row r="17" spans="1:36" ht="30" x14ac:dyDescent="0.25">
      <c r="A17" s="14">
        <v>16</v>
      </c>
      <c r="B17" s="16" t="s">
        <v>48</v>
      </c>
      <c r="C17" s="8" t="s">
        <v>69</v>
      </c>
      <c r="D17" s="13" t="s">
        <v>33</v>
      </c>
      <c r="E17" s="13" t="s">
        <v>28</v>
      </c>
      <c r="F17" s="5">
        <v>2022</v>
      </c>
      <c r="G17" s="12">
        <v>120</v>
      </c>
      <c r="H17" s="23" t="s">
        <v>70</v>
      </c>
      <c r="P17">
        <f t="shared" si="0"/>
        <v>0</v>
      </c>
      <c r="Q17" s="9">
        <f t="shared" si="1"/>
        <v>0</v>
      </c>
      <c r="R17" s="9">
        <f t="shared" si="2"/>
        <v>0</v>
      </c>
      <c r="S17" s="9">
        <f t="shared" si="3"/>
        <v>120</v>
      </c>
      <c r="T17" s="9">
        <f t="shared" si="4"/>
        <v>0</v>
      </c>
      <c r="U17" s="9">
        <f t="shared" si="5"/>
        <v>0</v>
      </c>
      <c r="Z17">
        <f t="shared" si="6"/>
        <v>0</v>
      </c>
      <c r="AA17">
        <f t="shared" si="7"/>
        <v>0</v>
      </c>
      <c r="AB17">
        <f t="shared" si="8"/>
        <v>120</v>
      </c>
      <c r="AC17">
        <f t="shared" si="9"/>
        <v>0</v>
      </c>
      <c r="AD17">
        <f t="shared" si="10"/>
        <v>0</v>
      </c>
      <c r="AE17">
        <f t="shared" si="11"/>
        <v>0</v>
      </c>
      <c r="AF17">
        <f t="shared" si="12"/>
        <v>0</v>
      </c>
      <c r="AG17">
        <f t="shared" si="13"/>
        <v>0</v>
      </c>
      <c r="AH17">
        <f t="shared" si="14"/>
        <v>0</v>
      </c>
      <c r="AI17">
        <f t="shared" si="15"/>
        <v>0</v>
      </c>
      <c r="AJ17">
        <f t="shared" si="16"/>
        <v>0</v>
      </c>
    </row>
    <row r="18" spans="1:36" ht="30" x14ac:dyDescent="0.25">
      <c r="A18" s="14">
        <v>17</v>
      </c>
      <c r="B18" s="16" t="s">
        <v>48</v>
      </c>
      <c r="C18" s="8" t="s">
        <v>71</v>
      </c>
      <c r="D18" s="13" t="s">
        <v>33</v>
      </c>
      <c r="E18" s="13" t="s">
        <v>28</v>
      </c>
      <c r="F18" s="5">
        <v>2022</v>
      </c>
      <c r="G18" s="12">
        <v>30</v>
      </c>
      <c r="H18" s="23" t="s">
        <v>72</v>
      </c>
      <c r="P18">
        <f t="shared" si="0"/>
        <v>0</v>
      </c>
      <c r="Q18" s="9">
        <f t="shared" si="1"/>
        <v>0</v>
      </c>
      <c r="R18" s="9">
        <f t="shared" si="2"/>
        <v>0</v>
      </c>
      <c r="S18" s="9">
        <f t="shared" si="3"/>
        <v>30</v>
      </c>
      <c r="T18" s="9">
        <f t="shared" si="4"/>
        <v>0</v>
      </c>
      <c r="U18" s="9">
        <f t="shared" si="5"/>
        <v>0</v>
      </c>
      <c r="Z18">
        <f t="shared" si="6"/>
        <v>0</v>
      </c>
      <c r="AA18">
        <f t="shared" si="7"/>
        <v>0</v>
      </c>
      <c r="AB18">
        <f t="shared" si="8"/>
        <v>30</v>
      </c>
      <c r="AC18">
        <f t="shared" si="9"/>
        <v>0</v>
      </c>
      <c r="AD18">
        <f t="shared" si="10"/>
        <v>0</v>
      </c>
      <c r="AE18">
        <f t="shared" si="11"/>
        <v>0</v>
      </c>
      <c r="AF18">
        <f t="shared" si="12"/>
        <v>0</v>
      </c>
      <c r="AG18">
        <f t="shared" si="13"/>
        <v>0</v>
      </c>
      <c r="AH18">
        <f t="shared" si="14"/>
        <v>0</v>
      </c>
      <c r="AI18">
        <f t="shared" si="15"/>
        <v>0</v>
      </c>
      <c r="AJ18">
        <f t="shared" si="16"/>
        <v>0</v>
      </c>
    </row>
    <row r="19" spans="1:36" ht="30" x14ac:dyDescent="0.25">
      <c r="A19" s="14">
        <v>18</v>
      </c>
      <c r="B19" s="16" t="s">
        <v>48</v>
      </c>
      <c r="C19" s="8" t="s">
        <v>73</v>
      </c>
      <c r="D19" s="13" t="s">
        <v>33</v>
      </c>
      <c r="E19" s="13" t="s">
        <v>28</v>
      </c>
      <c r="F19" s="12" t="s">
        <v>74</v>
      </c>
      <c r="G19" s="12">
        <v>120</v>
      </c>
      <c r="H19" s="23" t="s">
        <v>75</v>
      </c>
      <c r="P19">
        <f t="shared" si="0"/>
        <v>0</v>
      </c>
      <c r="Q19" s="9">
        <f t="shared" si="1"/>
        <v>0</v>
      </c>
      <c r="R19" s="9">
        <f t="shared" si="2"/>
        <v>0</v>
      </c>
      <c r="S19" s="9">
        <f t="shared" si="3"/>
        <v>120</v>
      </c>
      <c r="T19" s="9">
        <f t="shared" si="4"/>
        <v>0</v>
      </c>
      <c r="U19" s="9">
        <f t="shared" si="5"/>
        <v>0</v>
      </c>
      <c r="Z19">
        <f t="shared" si="6"/>
        <v>0</v>
      </c>
      <c r="AA19">
        <f t="shared" si="7"/>
        <v>0</v>
      </c>
      <c r="AB19">
        <f t="shared" si="8"/>
        <v>120</v>
      </c>
      <c r="AC19">
        <f t="shared" si="9"/>
        <v>0</v>
      </c>
      <c r="AD19">
        <f t="shared" si="10"/>
        <v>0</v>
      </c>
      <c r="AE19">
        <f t="shared" si="11"/>
        <v>0</v>
      </c>
      <c r="AF19">
        <f t="shared" si="12"/>
        <v>0</v>
      </c>
      <c r="AG19">
        <f t="shared" si="13"/>
        <v>0</v>
      </c>
      <c r="AH19">
        <f t="shared" si="14"/>
        <v>0</v>
      </c>
      <c r="AI19">
        <f t="shared" si="15"/>
        <v>0</v>
      </c>
      <c r="AJ19">
        <f t="shared" si="16"/>
        <v>0</v>
      </c>
    </row>
    <row r="20" spans="1:36" ht="30" x14ac:dyDescent="0.25">
      <c r="A20" s="14">
        <v>19</v>
      </c>
      <c r="B20" s="16" t="s">
        <v>48</v>
      </c>
      <c r="C20" s="8" t="s">
        <v>76</v>
      </c>
      <c r="D20" s="13" t="s">
        <v>38</v>
      </c>
      <c r="E20" s="13" t="s">
        <v>28</v>
      </c>
      <c r="F20" s="12" t="s">
        <v>77</v>
      </c>
      <c r="G20" s="12">
        <v>12</v>
      </c>
      <c r="H20" s="23" t="s">
        <v>78</v>
      </c>
      <c r="P20">
        <f t="shared" si="0"/>
        <v>0</v>
      </c>
      <c r="Q20" s="9">
        <f t="shared" si="1"/>
        <v>0</v>
      </c>
      <c r="R20" s="9">
        <f t="shared" si="2"/>
        <v>0</v>
      </c>
      <c r="S20" s="9">
        <f t="shared" si="3"/>
        <v>12</v>
      </c>
      <c r="T20" s="9">
        <f t="shared" si="4"/>
        <v>0</v>
      </c>
      <c r="U20" s="9">
        <f t="shared" si="5"/>
        <v>0</v>
      </c>
      <c r="Z20">
        <f t="shared" si="6"/>
        <v>0</v>
      </c>
      <c r="AA20">
        <f t="shared" si="7"/>
        <v>0</v>
      </c>
      <c r="AB20">
        <f t="shared" si="8"/>
        <v>0</v>
      </c>
      <c r="AC20">
        <f t="shared" si="9"/>
        <v>0</v>
      </c>
      <c r="AD20">
        <f t="shared" si="10"/>
        <v>0</v>
      </c>
      <c r="AE20">
        <f t="shared" si="11"/>
        <v>0</v>
      </c>
      <c r="AF20">
        <f t="shared" si="12"/>
        <v>0</v>
      </c>
      <c r="AG20">
        <f t="shared" si="13"/>
        <v>12</v>
      </c>
      <c r="AH20">
        <f t="shared" si="14"/>
        <v>0</v>
      </c>
      <c r="AI20">
        <f t="shared" si="15"/>
        <v>0</v>
      </c>
      <c r="AJ20">
        <f t="shared" si="16"/>
        <v>0</v>
      </c>
    </row>
    <row r="21" spans="1:36" ht="30" x14ac:dyDescent="0.25">
      <c r="A21" s="14">
        <v>20</v>
      </c>
      <c r="B21" s="16" t="s">
        <v>48</v>
      </c>
      <c r="C21" s="8" t="s">
        <v>79</v>
      </c>
      <c r="D21" s="13" t="s">
        <v>38</v>
      </c>
      <c r="E21" s="13" t="s">
        <v>28</v>
      </c>
      <c r="F21" s="12" t="s">
        <v>80</v>
      </c>
      <c r="G21" s="12"/>
      <c r="H21" s="23" t="s">
        <v>81</v>
      </c>
      <c r="P21">
        <f t="shared" si="0"/>
        <v>0</v>
      </c>
      <c r="Q21" s="9">
        <f t="shared" si="1"/>
        <v>0</v>
      </c>
      <c r="R21" s="9">
        <f t="shared" si="2"/>
        <v>0</v>
      </c>
      <c r="S21" s="9">
        <f t="shared" si="3"/>
        <v>0</v>
      </c>
      <c r="T21" s="9">
        <f t="shared" si="4"/>
        <v>0</v>
      </c>
      <c r="U21" s="9">
        <f t="shared" si="5"/>
        <v>0</v>
      </c>
      <c r="Z21">
        <f t="shared" si="6"/>
        <v>0</v>
      </c>
      <c r="AA21">
        <f t="shared" si="7"/>
        <v>0</v>
      </c>
      <c r="AB21">
        <f t="shared" si="8"/>
        <v>0</v>
      </c>
      <c r="AC21">
        <f t="shared" si="9"/>
        <v>0</v>
      </c>
      <c r="AD21">
        <f t="shared" si="10"/>
        <v>0</v>
      </c>
      <c r="AE21">
        <f t="shared" si="11"/>
        <v>0</v>
      </c>
      <c r="AF21">
        <f t="shared" si="12"/>
        <v>0</v>
      </c>
      <c r="AG21">
        <f t="shared" si="13"/>
        <v>0</v>
      </c>
      <c r="AH21">
        <f t="shared" si="14"/>
        <v>0</v>
      </c>
      <c r="AI21">
        <f t="shared" si="15"/>
        <v>0</v>
      </c>
      <c r="AJ21">
        <f t="shared" si="16"/>
        <v>0</v>
      </c>
    </row>
    <row r="22" spans="1:36" ht="30" x14ac:dyDescent="0.25">
      <c r="A22" s="14">
        <v>21</v>
      </c>
      <c r="B22" s="16" t="s">
        <v>48</v>
      </c>
      <c r="C22" s="8" t="s">
        <v>82</v>
      </c>
      <c r="D22" s="13" t="s">
        <v>38</v>
      </c>
      <c r="E22" s="13" t="s">
        <v>28</v>
      </c>
      <c r="F22" s="12" t="s">
        <v>83</v>
      </c>
      <c r="G22" s="12">
        <v>100</v>
      </c>
      <c r="H22" s="23" t="s">
        <v>84</v>
      </c>
      <c r="P22">
        <f t="shared" si="0"/>
        <v>0</v>
      </c>
      <c r="Q22" s="9">
        <f t="shared" si="1"/>
        <v>0</v>
      </c>
      <c r="R22" s="9">
        <f t="shared" si="2"/>
        <v>0</v>
      </c>
      <c r="S22" s="9">
        <f t="shared" si="3"/>
        <v>100</v>
      </c>
      <c r="T22" s="9">
        <f t="shared" si="4"/>
        <v>0</v>
      </c>
      <c r="U22" s="9">
        <f t="shared" si="5"/>
        <v>0</v>
      </c>
      <c r="Z22">
        <f t="shared" si="6"/>
        <v>0</v>
      </c>
      <c r="AA22">
        <f t="shared" si="7"/>
        <v>0</v>
      </c>
      <c r="AB22">
        <f t="shared" si="8"/>
        <v>0</v>
      </c>
      <c r="AC22">
        <f t="shared" si="9"/>
        <v>0</v>
      </c>
      <c r="AD22">
        <f t="shared" si="10"/>
        <v>0</v>
      </c>
      <c r="AE22">
        <f t="shared" si="11"/>
        <v>0</v>
      </c>
      <c r="AF22">
        <f t="shared" si="12"/>
        <v>0</v>
      </c>
      <c r="AG22">
        <f t="shared" si="13"/>
        <v>100</v>
      </c>
      <c r="AH22">
        <f t="shared" si="14"/>
        <v>0</v>
      </c>
      <c r="AI22">
        <f t="shared" si="15"/>
        <v>0</v>
      </c>
      <c r="AJ22">
        <f t="shared" si="16"/>
        <v>0</v>
      </c>
    </row>
    <row r="23" spans="1:36" ht="30" x14ac:dyDescent="0.25">
      <c r="A23" s="14">
        <v>22</v>
      </c>
      <c r="B23" s="16" t="s">
        <v>48</v>
      </c>
      <c r="C23" s="8" t="s">
        <v>85</v>
      </c>
      <c r="D23" s="13" t="s">
        <v>38</v>
      </c>
      <c r="E23" s="13" t="s">
        <v>28</v>
      </c>
      <c r="F23" s="12" t="s">
        <v>86</v>
      </c>
      <c r="G23" s="12">
        <v>125</v>
      </c>
      <c r="H23" s="23" t="s">
        <v>87</v>
      </c>
      <c r="P23">
        <f t="shared" si="0"/>
        <v>0</v>
      </c>
      <c r="Q23" s="9">
        <f t="shared" si="1"/>
        <v>0</v>
      </c>
      <c r="R23" s="9">
        <f t="shared" si="2"/>
        <v>0</v>
      </c>
      <c r="S23" s="9">
        <f t="shared" si="3"/>
        <v>125</v>
      </c>
      <c r="T23" s="9">
        <f t="shared" si="4"/>
        <v>0</v>
      </c>
      <c r="U23" s="9">
        <f t="shared" si="5"/>
        <v>0</v>
      </c>
      <c r="Z23">
        <f t="shared" si="6"/>
        <v>0</v>
      </c>
      <c r="AA23">
        <f t="shared" si="7"/>
        <v>0</v>
      </c>
      <c r="AB23">
        <f t="shared" si="8"/>
        <v>0</v>
      </c>
      <c r="AC23">
        <f t="shared" si="9"/>
        <v>0</v>
      </c>
      <c r="AD23">
        <f t="shared" si="10"/>
        <v>0</v>
      </c>
      <c r="AE23">
        <f t="shared" si="11"/>
        <v>0</v>
      </c>
      <c r="AF23">
        <f t="shared" si="12"/>
        <v>0</v>
      </c>
      <c r="AG23">
        <f t="shared" si="13"/>
        <v>125</v>
      </c>
      <c r="AH23">
        <f t="shared" si="14"/>
        <v>0</v>
      </c>
      <c r="AI23">
        <f t="shared" si="15"/>
        <v>0</v>
      </c>
      <c r="AJ23">
        <f t="shared" si="16"/>
        <v>0</v>
      </c>
    </row>
    <row r="24" spans="1:36" ht="30" x14ac:dyDescent="0.25">
      <c r="A24" s="14">
        <v>23</v>
      </c>
      <c r="B24" s="16" t="s">
        <v>48</v>
      </c>
      <c r="C24" s="8" t="s">
        <v>88</v>
      </c>
      <c r="D24" s="13" t="s">
        <v>40</v>
      </c>
      <c r="E24" s="13" t="s">
        <v>26</v>
      </c>
      <c r="F24" s="12" t="s">
        <v>89</v>
      </c>
      <c r="G24" s="12">
        <v>11</v>
      </c>
      <c r="H24" s="23" t="s">
        <v>90</v>
      </c>
      <c r="P24">
        <f t="shared" si="0"/>
        <v>0</v>
      </c>
      <c r="Q24" s="9">
        <f t="shared" si="1"/>
        <v>11</v>
      </c>
      <c r="R24" s="9">
        <f t="shared" si="2"/>
        <v>0</v>
      </c>
      <c r="S24" s="9">
        <f t="shared" si="3"/>
        <v>0</v>
      </c>
      <c r="T24" s="9">
        <f t="shared" si="4"/>
        <v>0</v>
      </c>
      <c r="U24" s="9">
        <f t="shared" si="5"/>
        <v>0</v>
      </c>
      <c r="Z24">
        <f t="shared" si="6"/>
        <v>0</v>
      </c>
      <c r="AA24">
        <f t="shared" si="7"/>
        <v>0</v>
      </c>
      <c r="AB24">
        <f t="shared" si="8"/>
        <v>0</v>
      </c>
      <c r="AC24">
        <f t="shared" si="9"/>
        <v>0</v>
      </c>
      <c r="AD24">
        <f t="shared" si="10"/>
        <v>0</v>
      </c>
      <c r="AE24">
        <f t="shared" si="11"/>
        <v>0</v>
      </c>
      <c r="AF24">
        <f t="shared" si="12"/>
        <v>0</v>
      </c>
      <c r="AG24">
        <f t="shared" si="13"/>
        <v>0</v>
      </c>
      <c r="AH24">
        <f t="shared" si="14"/>
        <v>0</v>
      </c>
      <c r="AI24">
        <f t="shared" si="15"/>
        <v>11</v>
      </c>
      <c r="AJ24">
        <f t="shared" si="16"/>
        <v>0</v>
      </c>
    </row>
    <row r="25" spans="1:36" ht="45" x14ac:dyDescent="0.25">
      <c r="A25" s="14">
        <v>24</v>
      </c>
      <c r="B25" s="16" t="s">
        <v>48</v>
      </c>
      <c r="C25" s="8" t="s">
        <v>91</v>
      </c>
      <c r="D25" s="13" t="s">
        <v>38</v>
      </c>
      <c r="E25" s="13" t="s">
        <v>28</v>
      </c>
      <c r="F25" s="12" t="s">
        <v>92</v>
      </c>
      <c r="G25" s="12">
        <v>105</v>
      </c>
      <c r="H25" s="23" t="s">
        <v>93</v>
      </c>
      <c r="P25">
        <f t="shared" si="0"/>
        <v>0</v>
      </c>
      <c r="Q25" s="9">
        <f t="shared" si="1"/>
        <v>0</v>
      </c>
      <c r="R25" s="9">
        <f t="shared" si="2"/>
        <v>0</v>
      </c>
      <c r="S25" s="9">
        <f t="shared" si="3"/>
        <v>105</v>
      </c>
      <c r="T25" s="9">
        <f t="shared" si="4"/>
        <v>0</v>
      </c>
      <c r="U25" s="9">
        <f t="shared" si="5"/>
        <v>0</v>
      </c>
      <c r="Z25">
        <f t="shared" si="6"/>
        <v>0</v>
      </c>
      <c r="AA25">
        <f t="shared" si="7"/>
        <v>0</v>
      </c>
      <c r="AB25">
        <f t="shared" si="8"/>
        <v>0</v>
      </c>
      <c r="AC25">
        <f t="shared" si="9"/>
        <v>0</v>
      </c>
      <c r="AD25">
        <f t="shared" si="10"/>
        <v>0</v>
      </c>
      <c r="AE25">
        <f t="shared" si="11"/>
        <v>0</v>
      </c>
      <c r="AF25">
        <f t="shared" si="12"/>
        <v>0</v>
      </c>
      <c r="AG25">
        <f t="shared" si="13"/>
        <v>105</v>
      </c>
      <c r="AH25">
        <f t="shared" si="14"/>
        <v>0</v>
      </c>
      <c r="AI25">
        <f t="shared" si="15"/>
        <v>0</v>
      </c>
      <c r="AJ25">
        <f t="shared" si="16"/>
        <v>0</v>
      </c>
    </row>
    <row r="26" spans="1:36" ht="30" x14ac:dyDescent="0.25">
      <c r="A26" s="14">
        <v>25</v>
      </c>
      <c r="B26" s="16" t="s">
        <v>48</v>
      </c>
      <c r="C26" s="8" t="s">
        <v>94</v>
      </c>
      <c r="D26" s="13" t="s">
        <v>34</v>
      </c>
      <c r="E26" s="13" t="s">
        <v>25</v>
      </c>
      <c r="F26" s="12" t="s">
        <v>95</v>
      </c>
      <c r="G26" s="12">
        <v>18</v>
      </c>
      <c r="H26" s="23" t="s">
        <v>96</v>
      </c>
      <c r="P26">
        <f t="shared" si="0"/>
        <v>18</v>
      </c>
      <c r="Q26" s="9">
        <f t="shared" si="1"/>
        <v>0</v>
      </c>
      <c r="R26" s="9">
        <f t="shared" si="2"/>
        <v>0</v>
      </c>
      <c r="S26" s="9">
        <f t="shared" si="3"/>
        <v>0</v>
      </c>
      <c r="T26" s="9">
        <f t="shared" si="4"/>
        <v>0</v>
      </c>
      <c r="U26" s="9">
        <f t="shared" si="5"/>
        <v>0</v>
      </c>
      <c r="Z26">
        <f t="shared" si="6"/>
        <v>0</v>
      </c>
      <c r="AA26">
        <f t="shared" si="7"/>
        <v>0</v>
      </c>
      <c r="AB26">
        <f t="shared" si="8"/>
        <v>0</v>
      </c>
      <c r="AC26">
        <f t="shared" si="9"/>
        <v>18</v>
      </c>
      <c r="AD26">
        <f t="shared" si="10"/>
        <v>0</v>
      </c>
      <c r="AE26">
        <f t="shared" si="11"/>
        <v>0</v>
      </c>
      <c r="AF26">
        <f t="shared" si="12"/>
        <v>0</v>
      </c>
      <c r="AG26">
        <f t="shared" si="13"/>
        <v>0</v>
      </c>
      <c r="AH26">
        <f t="shared" si="14"/>
        <v>0</v>
      </c>
      <c r="AI26">
        <f t="shared" si="15"/>
        <v>0</v>
      </c>
      <c r="AJ26">
        <f t="shared" si="16"/>
        <v>0</v>
      </c>
    </row>
    <row r="27" spans="1:36" ht="30" x14ac:dyDescent="0.25">
      <c r="A27" s="14">
        <v>26</v>
      </c>
      <c r="B27" s="16" t="s">
        <v>48</v>
      </c>
      <c r="C27" s="8" t="s">
        <v>97</v>
      </c>
      <c r="D27" s="13" t="s">
        <v>33</v>
      </c>
      <c r="E27" s="13" t="s">
        <v>28</v>
      </c>
      <c r="F27" s="12" t="s">
        <v>95</v>
      </c>
      <c r="G27" s="12">
        <v>120</v>
      </c>
      <c r="H27" s="23" t="s">
        <v>98</v>
      </c>
      <c r="P27">
        <f t="shared" si="0"/>
        <v>0</v>
      </c>
      <c r="Q27" s="9">
        <f t="shared" si="1"/>
        <v>0</v>
      </c>
      <c r="R27" s="9">
        <f t="shared" si="2"/>
        <v>0</v>
      </c>
      <c r="S27" s="9">
        <f t="shared" si="3"/>
        <v>120</v>
      </c>
      <c r="T27" s="9">
        <f t="shared" si="4"/>
        <v>0</v>
      </c>
      <c r="U27" s="9">
        <f t="shared" si="5"/>
        <v>0</v>
      </c>
      <c r="Z27">
        <f t="shared" si="6"/>
        <v>0</v>
      </c>
      <c r="AA27">
        <f t="shared" si="7"/>
        <v>0</v>
      </c>
      <c r="AB27">
        <f t="shared" si="8"/>
        <v>120</v>
      </c>
      <c r="AC27">
        <f t="shared" si="9"/>
        <v>0</v>
      </c>
      <c r="AD27">
        <f t="shared" si="10"/>
        <v>0</v>
      </c>
      <c r="AE27">
        <f t="shared" si="11"/>
        <v>0</v>
      </c>
      <c r="AF27">
        <f t="shared" si="12"/>
        <v>0</v>
      </c>
      <c r="AG27">
        <f t="shared" si="13"/>
        <v>0</v>
      </c>
      <c r="AH27">
        <f t="shared" si="14"/>
        <v>0</v>
      </c>
      <c r="AI27">
        <f t="shared" si="15"/>
        <v>0</v>
      </c>
      <c r="AJ27">
        <f t="shared" si="16"/>
        <v>0</v>
      </c>
    </row>
    <row r="28" spans="1:36" ht="30" x14ac:dyDescent="0.25">
      <c r="A28" s="14">
        <v>27</v>
      </c>
      <c r="B28" s="16" t="s">
        <v>48</v>
      </c>
      <c r="C28" s="8" t="s">
        <v>99</v>
      </c>
      <c r="D28" s="13" t="s">
        <v>38</v>
      </c>
      <c r="E28" s="13" t="s">
        <v>28</v>
      </c>
      <c r="F28" s="12" t="s">
        <v>95</v>
      </c>
      <c r="G28" s="12">
        <v>80</v>
      </c>
      <c r="H28" s="23" t="s">
        <v>93</v>
      </c>
      <c r="P28">
        <f t="shared" si="0"/>
        <v>0</v>
      </c>
      <c r="Q28" s="9">
        <f t="shared" si="1"/>
        <v>0</v>
      </c>
      <c r="R28" s="9">
        <f t="shared" si="2"/>
        <v>0</v>
      </c>
      <c r="S28" s="9">
        <f t="shared" si="3"/>
        <v>80</v>
      </c>
      <c r="T28" s="9">
        <f t="shared" si="4"/>
        <v>0</v>
      </c>
      <c r="U28" s="9">
        <f t="shared" si="5"/>
        <v>0</v>
      </c>
      <c r="Z28">
        <f t="shared" si="6"/>
        <v>0</v>
      </c>
      <c r="AA28">
        <f t="shared" si="7"/>
        <v>0</v>
      </c>
      <c r="AB28">
        <f t="shared" si="8"/>
        <v>0</v>
      </c>
      <c r="AC28">
        <f t="shared" si="9"/>
        <v>0</v>
      </c>
      <c r="AD28">
        <f t="shared" si="10"/>
        <v>0</v>
      </c>
      <c r="AE28">
        <f t="shared" si="11"/>
        <v>0</v>
      </c>
      <c r="AF28">
        <f t="shared" si="12"/>
        <v>0</v>
      </c>
      <c r="AG28">
        <f t="shared" si="13"/>
        <v>80</v>
      </c>
      <c r="AH28">
        <f t="shared" si="14"/>
        <v>0</v>
      </c>
      <c r="AI28">
        <f t="shared" si="15"/>
        <v>0</v>
      </c>
      <c r="AJ28">
        <f t="shared" si="16"/>
        <v>0</v>
      </c>
    </row>
    <row r="29" spans="1:36" ht="30" x14ac:dyDescent="0.25">
      <c r="A29" s="14">
        <v>28</v>
      </c>
      <c r="B29" s="16" t="s">
        <v>48</v>
      </c>
      <c r="C29" s="8" t="s">
        <v>100</v>
      </c>
      <c r="D29" s="13" t="s">
        <v>38</v>
      </c>
      <c r="E29" s="13" t="s">
        <v>28</v>
      </c>
      <c r="F29" s="12" t="s">
        <v>101</v>
      </c>
      <c r="G29" s="12">
        <v>75</v>
      </c>
      <c r="H29" s="23" t="s">
        <v>102</v>
      </c>
      <c r="P29">
        <f t="shared" si="0"/>
        <v>0</v>
      </c>
      <c r="Q29" s="9">
        <f t="shared" si="1"/>
        <v>0</v>
      </c>
      <c r="R29" s="9">
        <f t="shared" si="2"/>
        <v>0</v>
      </c>
      <c r="S29" s="9">
        <f t="shared" si="3"/>
        <v>75</v>
      </c>
      <c r="T29" s="9">
        <f t="shared" si="4"/>
        <v>0</v>
      </c>
      <c r="U29" s="9">
        <f t="shared" si="5"/>
        <v>0</v>
      </c>
      <c r="Z29">
        <f t="shared" si="6"/>
        <v>0</v>
      </c>
      <c r="AA29">
        <f t="shared" si="7"/>
        <v>0</v>
      </c>
      <c r="AB29">
        <f t="shared" si="8"/>
        <v>0</v>
      </c>
      <c r="AC29">
        <f t="shared" si="9"/>
        <v>0</v>
      </c>
      <c r="AD29">
        <f t="shared" si="10"/>
        <v>0</v>
      </c>
      <c r="AE29">
        <f t="shared" si="11"/>
        <v>0</v>
      </c>
      <c r="AF29">
        <f t="shared" si="12"/>
        <v>0</v>
      </c>
      <c r="AG29">
        <f t="shared" si="13"/>
        <v>75</v>
      </c>
      <c r="AH29">
        <f t="shared" si="14"/>
        <v>0</v>
      </c>
      <c r="AI29">
        <f t="shared" si="15"/>
        <v>0</v>
      </c>
      <c r="AJ29">
        <f t="shared" si="16"/>
        <v>0</v>
      </c>
    </row>
    <row r="30" spans="1:36" ht="30" x14ac:dyDescent="0.25">
      <c r="A30" s="14">
        <v>29</v>
      </c>
      <c r="B30" s="13" t="s">
        <v>103</v>
      </c>
      <c r="C30" s="13" t="s">
        <v>104</v>
      </c>
      <c r="D30" s="13" t="s">
        <v>31</v>
      </c>
      <c r="E30" s="13" t="s">
        <v>26</v>
      </c>
      <c r="F30" s="13" t="s">
        <v>105</v>
      </c>
      <c r="G30" s="5">
        <v>100</v>
      </c>
      <c r="H30" s="13" t="s">
        <v>106</v>
      </c>
      <c r="P30">
        <f t="shared" si="0"/>
        <v>0</v>
      </c>
      <c r="Q30" s="9">
        <f t="shared" si="1"/>
        <v>100</v>
      </c>
      <c r="R30" s="9">
        <f t="shared" si="2"/>
        <v>0</v>
      </c>
      <c r="S30" s="9">
        <f t="shared" si="3"/>
        <v>0</v>
      </c>
      <c r="T30" s="9">
        <f t="shared" si="4"/>
        <v>0</v>
      </c>
      <c r="U30" s="9">
        <f t="shared" si="5"/>
        <v>0</v>
      </c>
      <c r="Z30">
        <f t="shared" si="6"/>
        <v>100</v>
      </c>
      <c r="AA30">
        <f t="shared" si="7"/>
        <v>0</v>
      </c>
      <c r="AB30">
        <f t="shared" si="8"/>
        <v>0</v>
      </c>
      <c r="AC30">
        <f t="shared" si="9"/>
        <v>0</v>
      </c>
      <c r="AD30">
        <f t="shared" si="10"/>
        <v>0</v>
      </c>
      <c r="AE30">
        <f t="shared" si="11"/>
        <v>0</v>
      </c>
      <c r="AF30">
        <f t="shared" si="12"/>
        <v>0</v>
      </c>
      <c r="AG30">
        <f t="shared" si="13"/>
        <v>0</v>
      </c>
      <c r="AH30">
        <f t="shared" si="14"/>
        <v>0</v>
      </c>
      <c r="AI30">
        <f t="shared" si="15"/>
        <v>0</v>
      </c>
      <c r="AJ30">
        <f t="shared" si="16"/>
        <v>0</v>
      </c>
    </row>
    <row r="31" spans="1:36" ht="45" x14ac:dyDescent="0.25">
      <c r="A31" s="14">
        <v>30</v>
      </c>
      <c r="B31" s="19" t="s">
        <v>107</v>
      </c>
      <c r="C31" s="20" t="s">
        <v>108</v>
      </c>
      <c r="D31" s="13" t="s">
        <v>38</v>
      </c>
      <c r="E31" s="13" t="s">
        <v>28</v>
      </c>
      <c r="F31" s="15" t="s">
        <v>109</v>
      </c>
      <c r="G31" s="5">
        <v>29</v>
      </c>
      <c r="H31" s="13" t="s">
        <v>110</v>
      </c>
      <c r="P31">
        <f t="shared" si="0"/>
        <v>0</v>
      </c>
      <c r="Q31" s="9">
        <f t="shared" si="1"/>
        <v>0</v>
      </c>
      <c r="R31" s="9">
        <f t="shared" si="2"/>
        <v>0</v>
      </c>
      <c r="S31" s="9">
        <f t="shared" si="3"/>
        <v>29</v>
      </c>
      <c r="T31" s="9">
        <f t="shared" si="4"/>
        <v>0</v>
      </c>
      <c r="U31" s="9">
        <f t="shared" si="5"/>
        <v>0</v>
      </c>
      <c r="Z31">
        <f t="shared" si="6"/>
        <v>0</v>
      </c>
      <c r="AA31">
        <f t="shared" si="7"/>
        <v>0</v>
      </c>
      <c r="AB31">
        <f t="shared" si="8"/>
        <v>0</v>
      </c>
      <c r="AC31">
        <f t="shared" si="9"/>
        <v>0</v>
      </c>
      <c r="AD31">
        <f t="shared" si="10"/>
        <v>0</v>
      </c>
      <c r="AE31">
        <f t="shared" si="11"/>
        <v>0</v>
      </c>
      <c r="AF31">
        <f t="shared" si="12"/>
        <v>0</v>
      </c>
      <c r="AG31">
        <f t="shared" si="13"/>
        <v>29</v>
      </c>
      <c r="AH31">
        <f t="shared" si="14"/>
        <v>0</v>
      </c>
      <c r="AI31">
        <f t="shared" si="15"/>
        <v>0</v>
      </c>
      <c r="AJ31">
        <f t="shared" si="16"/>
        <v>0</v>
      </c>
    </row>
    <row r="32" spans="1:36" ht="60" x14ac:dyDescent="0.25">
      <c r="A32" s="14">
        <v>31</v>
      </c>
      <c r="B32" s="19" t="s">
        <v>107</v>
      </c>
      <c r="C32" s="20" t="s">
        <v>111</v>
      </c>
      <c r="D32" s="13" t="s">
        <v>38</v>
      </c>
      <c r="E32" s="13" t="s">
        <v>28</v>
      </c>
      <c r="F32" s="15" t="s">
        <v>112</v>
      </c>
      <c r="G32" s="5">
        <v>29</v>
      </c>
      <c r="H32" s="13" t="s">
        <v>113</v>
      </c>
      <c r="P32">
        <f t="shared" si="0"/>
        <v>0</v>
      </c>
      <c r="Q32" s="9">
        <f t="shared" si="1"/>
        <v>0</v>
      </c>
      <c r="R32" s="9">
        <f t="shared" si="2"/>
        <v>0</v>
      </c>
      <c r="S32" s="9">
        <f t="shared" si="3"/>
        <v>29</v>
      </c>
      <c r="T32" s="9">
        <f t="shared" si="4"/>
        <v>0</v>
      </c>
      <c r="U32" s="9">
        <f t="shared" si="5"/>
        <v>0</v>
      </c>
      <c r="Z32">
        <f t="shared" si="6"/>
        <v>0</v>
      </c>
      <c r="AA32">
        <f t="shared" si="7"/>
        <v>0</v>
      </c>
      <c r="AB32">
        <f t="shared" si="8"/>
        <v>0</v>
      </c>
      <c r="AC32">
        <f t="shared" si="9"/>
        <v>0</v>
      </c>
      <c r="AD32">
        <f t="shared" si="10"/>
        <v>0</v>
      </c>
      <c r="AE32">
        <f t="shared" si="11"/>
        <v>0</v>
      </c>
      <c r="AF32">
        <f t="shared" si="12"/>
        <v>0</v>
      </c>
      <c r="AG32">
        <f t="shared" si="13"/>
        <v>29</v>
      </c>
      <c r="AH32">
        <f t="shared" si="14"/>
        <v>0</v>
      </c>
      <c r="AI32">
        <f t="shared" si="15"/>
        <v>0</v>
      </c>
      <c r="AJ32">
        <f t="shared" si="16"/>
        <v>0</v>
      </c>
    </row>
    <row r="33" spans="1:36" ht="45" x14ac:dyDescent="0.25">
      <c r="A33" s="14">
        <v>32</v>
      </c>
      <c r="B33" s="19" t="s">
        <v>107</v>
      </c>
      <c r="C33" s="20" t="s">
        <v>114</v>
      </c>
      <c r="D33" s="13" t="s">
        <v>38</v>
      </c>
      <c r="E33" s="13" t="s">
        <v>28</v>
      </c>
      <c r="F33" s="15" t="s">
        <v>115</v>
      </c>
      <c r="G33" s="5">
        <v>29</v>
      </c>
      <c r="H33" s="13" t="s">
        <v>116</v>
      </c>
      <c r="P33">
        <f t="shared" si="0"/>
        <v>0</v>
      </c>
      <c r="Q33" s="9">
        <f t="shared" si="1"/>
        <v>0</v>
      </c>
      <c r="R33" s="9">
        <f t="shared" si="2"/>
        <v>0</v>
      </c>
      <c r="S33" s="9">
        <f t="shared" si="3"/>
        <v>29</v>
      </c>
      <c r="T33" s="9">
        <f t="shared" si="4"/>
        <v>0</v>
      </c>
      <c r="U33" s="9">
        <f t="shared" si="5"/>
        <v>0</v>
      </c>
      <c r="Z33">
        <f t="shared" si="6"/>
        <v>0</v>
      </c>
      <c r="AA33">
        <f t="shared" si="7"/>
        <v>0</v>
      </c>
      <c r="AB33">
        <f t="shared" si="8"/>
        <v>0</v>
      </c>
      <c r="AC33">
        <f t="shared" si="9"/>
        <v>0</v>
      </c>
      <c r="AD33">
        <f t="shared" si="10"/>
        <v>0</v>
      </c>
      <c r="AE33">
        <f t="shared" si="11"/>
        <v>0</v>
      </c>
      <c r="AF33">
        <f t="shared" si="12"/>
        <v>0</v>
      </c>
      <c r="AG33">
        <f t="shared" si="13"/>
        <v>29</v>
      </c>
      <c r="AH33">
        <f t="shared" si="14"/>
        <v>0</v>
      </c>
      <c r="AI33">
        <f t="shared" si="15"/>
        <v>0</v>
      </c>
      <c r="AJ33">
        <f t="shared" si="16"/>
        <v>0</v>
      </c>
    </row>
    <row r="34" spans="1:36" ht="60" x14ac:dyDescent="0.25">
      <c r="A34" s="14">
        <v>33</v>
      </c>
      <c r="B34" s="19" t="s">
        <v>117</v>
      </c>
      <c r="C34" s="61" t="s">
        <v>118</v>
      </c>
      <c r="D34" s="13" t="s">
        <v>41</v>
      </c>
      <c r="E34" s="13" t="s">
        <v>28</v>
      </c>
      <c r="F34" s="15" t="s">
        <v>119</v>
      </c>
      <c r="G34" s="5">
        <v>19</v>
      </c>
      <c r="H34" s="13" t="s">
        <v>120</v>
      </c>
      <c r="P34">
        <f t="shared" si="0"/>
        <v>0</v>
      </c>
      <c r="Q34" s="9">
        <f t="shared" si="1"/>
        <v>0</v>
      </c>
      <c r="R34" s="9">
        <f t="shared" si="2"/>
        <v>0</v>
      </c>
      <c r="S34" s="9">
        <f t="shared" si="3"/>
        <v>19</v>
      </c>
      <c r="T34" s="9">
        <f t="shared" si="4"/>
        <v>0</v>
      </c>
      <c r="U34" s="9">
        <f t="shared" si="5"/>
        <v>0</v>
      </c>
      <c r="Z34">
        <f t="shared" si="6"/>
        <v>0</v>
      </c>
      <c r="AA34">
        <f t="shared" si="7"/>
        <v>0</v>
      </c>
      <c r="AB34">
        <f t="shared" si="8"/>
        <v>0</v>
      </c>
      <c r="AC34">
        <f t="shared" si="9"/>
        <v>0</v>
      </c>
      <c r="AD34">
        <f t="shared" si="10"/>
        <v>0</v>
      </c>
      <c r="AE34">
        <f t="shared" si="11"/>
        <v>0</v>
      </c>
      <c r="AF34">
        <f t="shared" si="12"/>
        <v>0</v>
      </c>
      <c r="AG34">
        <f t="shared" si="13"/>
        <v>0</v>
      </c>
      <c r="AH34">
        <f t="shared" si="14"/>
        <v>0</v>
      </c>
      <c r="AI34">
        <f t="shared" si="15"/>
        <v>0</v>
      </c>
      <c r="AJ34">
        <f t="shared" si="16"/>
        <v>19</v>
      </c>
    </row>
    <row r="35" spans="1:36" ht="75" x14ac:dyDescent="0.25">
      <c r="A35" s="14">
        <v>34</v>
      </c>
      <c r="B35" s="13" t="s">
        <v>121</v>
      </c>
      <c r="C35" s="21" t="s">
        <v>122</v>
      </c>
      <c r="D35" s="13" t="s">
        <v>31</v>
      </c>
      <c r="E35" s="13" t="s">
        <v>26</v>
      </c>
      <c r="F35" s="6" t="s">
        <v>123</v>
      </c>
      <c r="G35" s="10">
        <v>5</v>
      </c>
      <c r="H35" s="13" t="s">
        <v>124</v>
      </c>
      <c r="P35">
        <f t="shared" si="0"/>
        <v>0</v>
      </c>
      <c r="Q35" s="9">
        <f t="shared" si="1"/>
        <v>5</v>
      </c>
      <c r="R35" s="9">
        <f t="shared" si="2"/>
        <v>0</v>
      </c>
      <c r="S35" s="9">
        <f t="shared" si="3"/>
        <v>0</v>
      </c>
      <c r="T35" s="9">
        <f t="shared" si="4"/>
        <v>0</v>
      </c>
      <c r="U35" s="9">
        <f t="shared" si="5"/>
        <v>0</v>
      </c>
      <c r="Z35">
        <f t="shared" si="6"/>
        <v>5</v>
      </c>
      <c r="AA35">
        <f t="shared" si="7"/>
        <v>0</v>
      </c>
      <c r="AB35">
        <f t="shared" si="8"/>
        <v>0</v>
      </c>
      <c r="AC35">
        <f t="shared" si="9"/>
        <v>0</v>
      </c>
      <c r="AD35">
        <f t="shared" si="10"/>
        <v>0</v>
      </c>
      <c r="AE35">
        <f t="shared" si="11"/>
        <v>0</v>
      </c>
      <c r="AF35">
        <f t="shared" si="12"/>
        <v>0</v>
      </c>
      <c r="AG35">
        <f t="shared" si="13"/>
        <v>0</v>
      </c>
      <c r="AH35">
        <f t="shared" si="14"/>
        <v>0</v>
      </c>
      <c r="AI35">
        <f t="shared" si="15"/>
        <v>0</v>
      </c>
      <c r="AJ35">
        <f t="shared" si="16"/>
        <v>0</v>
      </c>
    </row>
    <row r="36" spans="1:36" ht="30" x14ac:dyDescent="0.25">
      <c r="A36" s="14">
        <v>35</v>
      </c>
      <c r="B36" s="62" t="s">
        <v>125</v>
      </c>
      <c r="C36" s="63" t="s">
        <v>126</v>
      </c>
      <c r="D36" s="13" t="s">
        <v>38</v>
      </c>
      <c r="E36" s="13" t="s">
        <v>28</v>
      </c>
      <c r="F36" s="64">
        <v>44567</v>
      </c>
      <c r="G36" s="18">
        <v>10</v>
      </c>
      <c r="H36" s="20" t="s">
        <v>127</v>
      </c>
      <c r="P36">
        <f t="shared" si="0"/>
        <v>0</v>
      </c>
      <c r="Q36" s="9">
        <f t="shared" si="1"/>
        <v>0</v>
      </c>
      <c r="R36" s="9">
        <f t="shared" si="2"/>
        <v>0</v>
      </c>
      <c r="S36" s="9">
        <f t="shared" si="3"/>
        <v>10</v>
      </c>
      <c r="T36" s="9">
        <f t="shared" si="4"/>
        <v>0</v>
      </c>
      <c r="U36" s="9">
        <f t="shared" si="5"/>
        <v>0</v>
      </c>
      <c r="Z36">
        <f t="shared" si="6"/>
        <v>0</v>
      </c>
      <c r="AA36">
        <f t="shared" si="7"/>
        <v>0</v>
      </c>
      <c r="AB36">
        <f t="shared" si="8"/>
        <v>0</v>
      </c>
      <c r="AC36">
        <f t="shared" si="9"/>
        <v>0</v>
      </c>
      <c r="AD36">
        <f t="shared" si="10"/>
        <v>0</v>
      </c>
      <c r="AE36">
        <f t="shared" si="11"/>
        <v>0</v>
      </c>
      <c r="AF36">
        <f t="shared" si="12"/>
        <v>0</v>
      </c>
      <c r="AG36">
        <f t="shared" si="13"/>
        <v>10</v>
      </c>
      <c r="AH36">
        <f t="shared" si="14"/>
        <v>0</v>
      </c>
      <c r="AI36">
        <f t="shared" si="15"/>
        <v>0</v>
      </c>
      <c r="AJ36">
        <f t="shared" si="16"/>
        <v>0</v>
      </c>
    </row>
    <row r="37" spans="1:36" ht="30" x14ac:dyDescent="0.25">
      <c r="A37" s="14">
        <v>36</v>
      </c>
      <c r="B37" s="62" t="s">
        <v>125</v>
      </c>
      <c r="C37" s="63" t="s">
        <v>128</v>
      </c>
      <c r="D37" s="13" t="s">
        <v>38</v>
      </c>
      <c r="E37" s="13" t="s">
        <v>28</v>
      </c>
      <c r="F37" s="64">
        <v>44636</v>
      </c>
      <c r="G37" s="18">
        <v>25</v>
      </c>
      <c r="H37" s="20" t="s">
        <v>129</v>
      </c>
      <c r="P37">
        <f t="shared" si="0"/>
        <v>0</v>
      </c>
      <c r="Q37" s="9">
        <f t="shared" si="1"/>
        <v>0</v>
      </c>
      <c r="R37" s="9">
        <f t="shared" si="2"/>
        <v>0</v>
      </c>
      <c r="S37" s="9">
        <f t="shared" si="3"/>
        <v>25</v>
      </c>
      <c r="T37" s="9">
        <f t="shared" si="4"/>
        <v>0</v>
      </c>
      <c r="U37" s="9">
        <f t="shared" si="5"/>
        <v>0</v>
      </c>
      <c r="Z37">
        <f t="shared" si="6"/>
        <v>0</v>
      </c>
      <c r="AA37">
        <f t="shared" si="7"/>
        <v>0</v>
      </c>
      <c r="AB37">
        <f t="shared" si="8"/>
        <v>0</v>
      </c>
      <c r="AC37">
        <f t="shared" si="9"/>
        <v>0</v>
      </c>
      <c r="AD37">
        <f t="shared" si="10"/>
        <v>0</v>
      </c>
      <c r="AE37">
        <f t="shared" si="11"/>
        <v>0</v>
      </c>
      <c r="AF37">
        <f t="shared" si="12"/>
        <v>0</v>
      </c>
      <c r="AG37">
        <f t="shared" si="13"/>
        <v>25</v>
      </c>
      <c r="AH37">
        <f t="shared" si="14"/>
        <v>0</v>
      </c>
      <c r="AI37">
        <f t="shared" si="15"/>
        <v>0</v>
      </c>
      <c r="AJ37">
        <f t="shared" si="16"/>
        <v>0</v>
      </c>
    </row>
    <row r="38" spans="1:36" ht="30" x14ac:dyDescent="0.25">
      <c r="A38" s="14">
        <v>37</v>
      </c>
      <c r="B38" s="62" t="s">
        <v>125</v>
      </c>
      <c r="C38" s="63" t="s">
        <v>130</v>
      </c>
      <c r="D38" s="13" t="s">
        <v>38</v>
      </c>
      <c r="E38" s="13" t="s">
        <v>28</v>
      </c>
      <c r="F38" s="64">
        <v>44676</v>
      </c>
      <c r="G38" s="18">
        <v>20</v>
      </c>
      <c r="H38" s="20" t="s">
        <v>127</v>
      </c>
      <c r="P38">
        <f t="shared" si="0"/>
        <v>0</v>
      </c>
      <c r="Q38" s="9">
        <f t="shared" si="1"/>
        <v>0</v>
      </c>
      <c r="R38" s="9">
        <f t="shared" si="2"/>
        <v>0</v>
      </c>
      <c r="S38" s="9">
        <f t="shared" si="3"/>
        <v>20</v>
      </c>
      <c r="T38" s="9">
        <f t="shared" si="4"/>
        <v>0</v>
      </c>
      <c r="U38" s="9">
        <f t="shared" si="5"/>
        <v>0</v>
      </c>
      <c r="Z38">
        <f t="shared" si="6"/>
        <v>0</v>
      </c>
      <c r="AA38">
        <f t="shared" si="7"/>
        <v>0</v>
      </c>
      <c r="AB38">
        <f t="shared" si="8"/>
        <v>0</v>
      </c>
      <c r="AC38">
        <f t="shared" si="9"/>
        <v>0</v>
      </c>
      <c r="AD38">
        <f t="shared" si="10"/>
        <v>0</v>
      </c>
      <c r="AE38">
        <f t="shared" si="11"/>
        <v>0</v>
      </c>
      <c r="AF38">
        <f t="shared" si="12"/>
        <v>0</v>
      </c>
      <c r="AG38">
        <f t="shared" si="13"/>
        <v>20</v>
      </c>
      <c r="AH38">
        <f t="shared" si="14"/>
        <v>0</v>
      </c>
      <c r="AI38">
        <f t="shared" si="15"/>
        <v>0</v>
      </c>
      <c r="AJ38">
        <f t="shared" si="16"/>
        <v>0</v>
      </c>
    </row>
    <row r="39" spans="1:36" ht="30" x14ac:dyDescent="0.25">
      <c r="A39" s="14">
        <v>38</v>
      </c>
      <c r="B39" s="62" t="s">
        <v>125</v>
      </c>
      <c r="C39" s="63" t="s">
        <v>131</v>
      </c>
      <c r="D39" s="13" t="s">
        <v>38</v>
      </c>
      <c r="E39" s="13" t="s">
        <v>28</v>
      </c>
      <c r="F39" s="64">
        <v>44855</v>
      </c>
      <c r="G39" s="18">
        <v>10</v>
      </c>
      <c r="H39" s="20" t="s">
        <v>132</v>
      </c>
      <c r="P39">
        <f t="shared" si="0"/>
        <v>0</v>
      </c>
      <c r="Q39" s="9">
        <f t="shared" si="1"/>
        <v>0</v>
      </c>
      <c r="R39" s="9">
        <f t="shared" si="2"/>
        <v>0</v>
      </c>
      <c r="S39" s="9">
        <f t="shared" si="3"/>
        <v>10</v>
      </c>
      <c r="T39" s="9">
        <f t="shared" si="4"/>
        <v>0</v>
      </c>
      <c r="U39" s="9">
        <f t="shared" si="5"/>
        <v>0</v>
      </c>
      <c r="Z39">
        <f t="shared" si="6"/>
        <v>0</v>
      </c>
      <c r="AA39">
        <f t="shared" si="7"/>
        <v>0</v>
      </c>
      <c r="AB39">
        <f t="shared" si="8"/>
        <v>0</v>
      </c>
      <c r="AC39">
        <f t="shared" si="9"/>
        <v>0</v>
      </c>
      <c r="AD39">
        <f t="shared" si="10"/>
        <v>0</v>
      </c>
      <c r="AE39">
        <f t="shared" si="11"/>
        <v>0</v>
      </c>
      <c r="AF39">
        <f t="shared" si="12"/>
        <v>0</v>
      </c>
      <c r="AG39">
        <f t="shared" si="13"/>
        <v>10</v>
      </c>
      <c r="AH39">
        <f t="shared" si="14"/>
        <v>0</v>
      </c>
      <c r="AI39">
        <f t="shared" si="15"/>
        <v>0</v>
      </c>
      <c r="AJ39">
        <f t="shared" si="16"/>
        <v>0</v>
      </c>
    </row>
    <row r="40" spans="1:36" ht="30" x14ac:dyDescent="0.25">
      <c r="A40" s="14">
        <v>39</v>
      </c>
      <c r="B40" s="62" t="s">
        <v>125</v>
      </c>
      <c r="C40" s="63" t="s">
        <v>133</v>
      </c>
      <c r="D40" s="13" t="s">
        <v>38</v>
      </c>
      <c r="E40" s="13" t="s">
        <v>28</v>
      </c>
      <c r="F40" s="64">
        <v>44764</v>
      </c>
      <c r="G40" s="18">
        <v>6</v>
      </c>
      <c r="H40" s="20" t="s">
        <v>132</v>
      </c>
      <c r="P40">
        <f t="shared" si="0"/>
        <v>0</v>
      </c>
      <c r="Q40" s="9">
        <f t="shared" si="1"/>
        <v>0</v>
      </c>
      <c r="R40" s="9">
        <f t="shared" si="2"/>
        <v>0</v>
      </c>
      <c r="S40" s="9">
        <f t="shared" si="3"/>
        <v>6</v>
      </c>
      <c r="T40" s="9">
        <f t="shared" si="4"/>
        <v>0</v>
      </c>
      <c r="U40" s="9">
        <f t="shared" si="5"/>
        <v>0</v>
      </c>
      <c r="Z40">
        <f t="shared" si="6"/>
        <v>0</v>
      </c>
      <c r="AA40">
        <f t="shared" si="7"/>
        <v>0</v>
      </c>
      <c r="AB40">
        <f t="shared" si="8"/>
        <v>0</v>
      </c>
      <c r="AC40">
        <f t="shared" si="9"/>
        <v>0</v>
      </c>
      <c r="AD40">
        <f t="shared" si="10"/>
        <v>0</v>
      </c>
      <c r="AE40">
        <f t="shared" si="11"/>
        <v>0</v>
      </c>
      <c r="AF40">
        <f t="shared" si="12"/>
        <v>0</v>
      </c>
      <c r="AG40">
        <f t="shared" si="13"/>
        <v>6</v>
      </c>
      <c r="AH40">
        <f t="shared" si="14"/>
        <v>0</v>
      </c>
      <c r="AI40">
        <f t="shared" si="15"/>
        <v>0</v>
      </c>
      <c r="AJ40">
        <f t="shared" si="16"/>
        <v>0</v>
      </c>
    </row>
    <row r="41" spans="1:36" ht="30" x14ac:dyDescent="0.25">
      <c r="A41" s="14">
        <v>40</v>
      </c>
      <c r="B41" s="62" t="s">
        <v>125</v>
      </c>
      <c r="C41" s="63" t="s">
        <v>134</v>
      </c>
      <c r="D41" s="13" t="s">
        <v>38</v>
      </c>
      <c r="E41" s="13" t="s">
        <v>28</v>
      </c>
      <c r="F41" s="64">
        <v>44871</v>
      </c>
      <c r="G41" s="18">
        <v>5</v>
      </c>
      <c r="H41" s="20" t="s">
        <v>132</v>
      </c>
      <c r="P41">
        <f t="shared" si="0"/>
        <v>0</v>
      </c>
      <c r="Q41" s="9">
        <f t="shared" si="1"/>
        <v>0</v>
      </c>
      <c r="R41" s="9">
        <f t="shared" si="2"/>
        <v>0</v>
      </c>
      <c r="S41" s="9">
        <f t="shared" si="3"/>
        <v>5</v>
      </c>
      <c r="T41" s="9">
        <f t="shared" si="4"/>
        <v>0</v>
      </c>
      <c r="U41" s="9">
        <f t="shared" si="5"/>
        <v>0</v>
      </c>
      <c r="Z41">
        <f t="shared" si="6"/>
        <v>0</v>
      </c>
      <c r="AA41">
        <f t="shared" si="7"/>
        <v>0</v>
      </c>
      <c r="AB41">
        <f t="shared" si="8"/>
        <v>0</v>
      </c>
      <c r="AC41">
        <f t="shared" si="9"/>
        <v>0</v>
      </c>
      <c r="AD41">
        <f t="shared" si="10"/>
        <v>0</v>
      </c>
      <c r="AE41">
        <f t="shared" si="11"/>
        <v>0</v>
      </c>
      <c r="AF41">
        <f t="shared" si="12"/>
        <v>0</v>
      </c>
      <c r="AG41">
        <f t="shared" si="13"/>
        <v>5</v>
      </c>
      <c r="AH41">
        <f t="shared" si="14"/>
        <v>0</v>
      </c>
      <c r="AI41">
        <f t="shared" si="15"/>
        <v>0</v>
      </c>
      <c r="AJ41">
        <f t="shared" si="16"/>
        <v>0</v>
      </c>
    </row>
    <row r="42" spans="1:36" ht="30" x14ac:dyDescent="0.25">
      <c r="A42" s="14">
        <v>41</v>
      </c>
      <c r="B42" s="62" t="s">
        <v>125</v>
      </c>
      <c r="C42" s="63" t="s">
        <v>135</v>
      </c>
      <c r="D42" s="13" t="s">
        <v>38</v>
      </c>
      <c r="E42" s="13" t="s">
        <v>28</v>
      </c>
      <c r="F42" s="64">
        <v>44707</v>
      </c>
      <c r="G42" s="18">
        <v>13</v>
      </c>
      <c r="H42" s="20" t="s">
        <v>136</v>
      </c>
      <c r="P42">
        <f t="shared" si="0"/>
        <v>0</v>
      </c>
      <c r="Q42" s="9">
        <f t="shared" si="1"/>
        <v>0</v>
      </c>
      <c r="R42" s="9">
        <f t="shared" si="2"/>
        <v>0</v>
      </c>
      <c r="S42" s="9">
        <f t="shared" si="3"/>
        <v>13</v>
      </c>
      <c r="T42" s="9">
        <f t="shared" si="4"/>
        <v>0</v>
      </c>
      <c r="U42" s="9">
        <f t="shared" si="5"/>
        <v>0</v>
      </c>
      <c r="Z42">
        <f t="shared" si="6"/>
        <v>0</v>
      </c>
      <c r="AA42">
        <f t="shared" si="7"/>
        <v>0</v>
      </c>
      <c r="AB42">
        <f t="shared" si="8"/>
        <v>0</v>
      </c>
      <c r="AC42">
        <f t="shared" si="9"/>
        <v>0</v>
      </c>
      <c r="AD42">
        <f t="shared" si="10"/>
        <v>0</v>
      </c>
      <c r="AE42">
        <f t="shared" si="11"/>
        <v>0</v>
      </c>
      <c r="AF42">
        <f t="shared" si="12"/>
        <v>0</v>
      </c>
      <c r="AG42">
        <f t="shared" si="13"/>
        <v>13</v>
      </c>
      <c r="AH42">
        <f t="shared" si="14"/>
        <v>0</v>
      </c>
      <c r="AI42">
        <f t="shared" si="15"/>
        <v>0</v>
      </c>
      <c r="AJ42">
        <f t="shared" si="16"/>
        <v>0</v>
      </c>
    </row>
    <row r="43" spans="1:36" ht="30" x14ac:dyDescent="0.25">
      <c r="A43" s="14">
        <v>42</v>
      </c>
      <c r="B43" s="62" t="s">
        <v>125</v>
      </c>
      <c r="C43" s="63" t="s">
        <v>137</v>
      </c>
      <c r="D43" s="13" t="s">
        <v>38</v>
      </c>
      <c r="E43" s="13" t="s">
        <v>28</v>
      </c>
      <c r="F43" s="64">
        <v>44704</v>
      </c>
      <c r="G43" s="18">
        <v>10</v>
      </c>
      <c r="H43" s="20" t="s">
        <v>132</v>
      </c>
      <c r="P43">
        <f t="shared" si="0"/>
        <v>0</v>
      </c>
      <c r="Q43" s="9">
        <f t="shared" si="1"/>
        <v>0</v>
      </c>
      <c r="R43" s="9">
        <f t="shared" si="2"/>
        <v>0</v>
      </c>
      <c r="S43" s="9">
        <f t="shared" si="3"/>
        <v>10</v>
      </c>
      <c r="T43" s="9">
        <f t="shared" si="4"/>
        <v>0</v>
      </c>
      <c r="U43" s="9">
        <f t="shared" si="5"/>
        <v>0</v>
      </c>
      <c r="Z43">
        <f t="shared" si="6"/>
        <v>0</v>
      </c>
      <c r="AA43">
        <f t="shared" si="7"/>
        <v>0</v>
      </c>
      <c r="AB43">
        <f t="shared" si="8"/>
        <v>0</v>
      </c>
      <c r="AC43">
        <f t="shared" si="9"/>
        <v>0</v>
      </c>
      <c r="AD43">
        <f t="shared" si="10"/>
        <v>0</v>
      </c>
      <c r="AE43">
        <f t="shared" si="11"/>
        <v>0</v>
      </c>
      <c r="AF43">
        <f t="shared" si="12"/>
        <v>0</v>
      </c>
      <c r="AG43">
        <f t="shared" si="13"/>
        <v>10</v>
      </c>
      <c r="AH43">
        <f t="shared" si="14"/>
        <v>0</v>
      </c>
      <c r="AI43">
        <f t="shared" si="15"/>
        <v>0</v>
      </c>
      <c r="AJ43">
        <f t="shared" si="16"/>
        <v>0</v>
      </c>
    </row>
    <row r="44" spans="1:36" ht="30" x14ac:dyDescent="0.25">
      <c r="A44" s="14">
        <v>43</v>
      </c>
      <c r="B44" s="62" t="s">
        <v>125</v>
      </c>
      <c r="C44" s="63" t="s">
        <v>138</v>
      </c>
      <c r="D44" s="13" t="s">
        <v>38</v>
      </c>
      <c r="E44" s="13" t="s">
        <v>28</v>
      </c>
      <c r="F44" s="64">
        <v>44679</v>
      </c>
      <c r="G44" s="18">
        <v>8</v>
      </c>
      <c r="H44" s="20" t="s">
        <v>132</v>
      </c>
      <c r="P44">
        <f t="shared" si="0"/>
        <v>0</v>
      </c>
      <c r="Q44" s="9">
        <f t="shared" si="1"/>
        <v>0</v>
      </c>
      <c r="R44" s="9">
        <f t="shared" si="2"/>
        <v>0</v>
      </c>
      <c r="S44" s="9">
        <f t="shared" si="3"/>
        <v>8</v>
      </c>
      <c r="T44" s="9">
        <f t="shared" si="4"/>
        <v>0</v>
      </c>
      <c r="U44" s="9">
        <f t="shared" si="5"/>
        <v>0</v>
      </c>
      <c r="Z44">
        <f t="shared" si="6"/>
        <v>0</v>
      </c>
      <c r="AA44">
        <f t="shared" si="7"/>
        <v>0</v>
      </c>
      <c r="AB44">
        <f t="shared" si="8"/>
        <v>0</v>
      </c>
      <c r="AC44">
        <f t="shared" si="9"/>
        <v>0</v>
      </c>
      <c r="AD44">
        <f t="shared" si="10"/>
        <v>0</v>
      </c>
      <c r="AE44">
        <f t="shared" si="11"/>
        <v>0</v>
      </c>
      <c r="AF44">
        <f t="shared" si="12"/>
        <v>0</v>
      </c>
      <c r="AG44">
        <f t="shared" si="13"/>
        <v>8</v>
      </c>
      <c r="AH44">
        <f t="shared" si="14"/>
        <v>0</v>
      </c>
      <c r="AI44">
        <f t="shared" si="15"/>
        <v>0</v>
      </c>
      <c r="AJ44">
        <f t="shared" si="16"/>
        <v>0</v>
      </c>
    </row>
    <row r="45" spans="1:36" ht="45" x14ac:dyDescent="0.25">
      <c r="A45" s="14">
        <v>44</v>
      </c>
      <c r="B45" s="62" t="s">
        <v>125</v>
      </c>
      <c r="C45" s="63" t="s">
        <v>139</v>
      </c>
      <c r="D45" s="13" t="s">
        <v>38</v>
      </c>
      <c r="E45" s="13" t="s">
        <v>28</v>
      </c>
      <c r="F45" s="64">
        <v>44655</v>
      </c>
      <c r="G45" s="18">
        <v>12</v>
      </c>
      <c r="H45" s="20" t="s">
        <v>132</v>
      </c>
      <c r="P45">
        <f t="shared" si="0"/>
        <v>0</v>
      </c>
      <c r="Q45" s="9">
        <f t="shared" si="1"/>
        <v>0</v>
      </c>
      <c r="R45" s="9">
        <f t="shared" si="2"/>
        <v>0</v>
      </c>
      <c r="S45" s="9">
        <f t="shared" si="3"/>
        <v>12</v>
      </c>
      <c r="T45" s="9">
        <f t="shared" si="4"/>
        <v>0</v>
      </c>
      <c r="U45" s="9">
        <f t="shared" si="5"/>
        <v>0</v>
      </c>
      <c r="Z45">
        <f t="shared" si="6"/>
        <v>0</v>
      </c>
      <c r="AA45">
        <f t="shared" si="7"/>
        <v>0</v>
      </c>
      <c r="AB45">
        <f t="shared" si="8"/>
        <v>0</v>
      </c>
      <c r="AC45">
        <f t="shared" si="9"/>
        <v>0</v>
      </c>
      <c r="AD45">
        <f t="shared" si="10"/>
        <v>0</v>
      </c>
      <c r="AE45">
        <f t="shared" si="11"/>
        <v>0</v>
      </c>
      <c r="AF45">
        <f t="shared" si="12"/>
        <v>0</v>
      </c>
      <c r="AG45">
        <f t="shared" si="13"/>
        <v>12</v>
      </c>
      <c r="AH45">
        <f t="shared" si="14"/>
        <v>0</v>
      </c>
      <c r="AI45">
        <f t="shared" si="15"/>
        <v>0</v>
      </c>
      <c r="AJ45">
        <f t="shared" si="16"/>
        <v>0</v>
      </c>
    </row>
    <row r="46" spans="1:36" ht="30" x14ac:dyDescent="0.25">
      <c r="A46" s="14">
        <v>45</v>
      </c>
      <c r="B46" s="62" t="s">
        <v>140</v>
      </c>
      <c r="C46" s="62" t="s">
        <v>141</v>
      </c>
      <c r="D46" s="13" t="s">
        <v>38</v>
      </c>
      <c r="E46" s="13" t="s">
        <v>28</v>
      </c>
      <c r="F46" s="64">
        <v>44597</v>
      </c>
      <c r="G46" s="5">
        <v>35</v>
      </c>
      <c r="H46" s="10" t="s">
        <v>142</v>
      </c>
      <c r="P46">
        <f t="shared" si="0"/>
        <v>0</v>
      </c>
      <c r="Q46" s="9">
        <f t="shared" si="1"/>
        <v>0</v>
      </c>
      <c r="R46" s="9">
        <f t="shared" si="2"/>
        <v>0</v>
      </c>
      <c r="S46" s="9">
        <f t="shared" si="3"/>
        <v>35</v>
      </c>
      <c r="T46" s="9">
        <f t="shared" si="4"/>
        <v>0</v>
      </c>
      <c r="U46" s="9">
        <f t="shared" si="5"/>
        <v>0</v>
      </c>
      <c r="Z46">
        <f t="shared" si="6"/>
        <v>0</v>
      </c>
      <c r="AA46">
        <f t="shared" si="7"/>
        <v>0</v>
      </c>
      <c r="AB46">
        <f t="shared" si="8"/>
        <v>0</v>
      </c>
      <c r="AC46">
        <f t="shared" si="9"/>
        <v>0</v>
      </c>
      <c r="AD46">
        <f t="shared" si="10"/>
        <v>0</v>
      </c>
      <c r="AE46">
        <f t="shared" si="11"/>
        <v>0</v>
      </c>
      <c r="AF46">
        <f t="shared" si="12"/>
        <v>0</v>
      </c>
      <c r="AG46">
        <f t="shared" si="13"/>
        <v>35</v>
      </c>
      <c r="AH46">
        <f t="shared" si="14"/>
        <v>0</v>
      </c>
      <c r="AI46">
        <f t="shared" si="15"/>
        <v>0</v>
      </c>
      <c r="AJ46">
        <f t="shared" si="16"/>
        <v>0</v>
      </c>
    </row>
    <row r="47" spans="1:36" ht="30" x14ac:dyDescent="0.25">
      <c r="A47" s="14">
        <v>46</v>
      </c>
      <c r="B47" s="62" t="s">
        <v>140</v>
      </c>
      <c r="C47" s="62" t="s">
        <v>143</v>
      </c>
      <c r="D47" s="13" t="s">
        <v>38</v>
      </c>
      <c r="E47" s="13" t="s">
        <v>28</v>
      </c>
      <c r="F47" s="64">
        <v>44624</v>
      </c>
      <c r="G47" s="5">
        <v>47</v>
      </c>
      <c r="H47" s="10" t="s">
        <v>142</v>
      </c>
      <c r="P47">
        <f t="shared" si="0"/>
        <v>0</v>
      </c>
      <c r="Q47" s="9">
        <f t="shared" si="1"/>
        <v>0</v>
      </c>
      <c r="R47" s="9">
        <f t="shared" si="2"/>
        <v>0</v>
      </c>
      <c r="S47" s="9">
        <f t="shared" si="3"/>
        <v>47</v>
      </c>
      <c r="T47" s="9">
        <f t="shared" si="4"/>
        <v>0</v>
      </c>
      <c r="U47" s="9">
        <f t="shared" si="5"/>
        <v>0</v>
      </c>
      <c r="Z47">
        <f t="shared" si="6"/>
        <v>0</v>
      </c>
      <c r="AA47">
        <f t="shared" si="7"/>
        <v>0</v>
      </c>
      <c r="AB47">
        <f t="shared" si="8"/>
        <v>0</v>
      </c>
      <c r="AC47">
        <f t="shared" si="9"/>
        <v>0</v>
      </c>
      <c r="AD47">
        <f t="shared" si="10"/>
        <v>0</v>
      </c>
      <c r="AE47">
        <f t="shared" si="11"/>
        <v>0</v>
      </c>
      <c r="AF47">
        <f t="shared" si="12"/>
        <v>0</v>
      </c>
      <c r="AG47">
        <f t="shared" si="13"/>
        <v>47</v>
      </c>
      <c r="AH47">
        <f t="shared" si="14"/>
        <v>0</v>
      </c>
      <c r="AI47">
        <f t="shared" si="15"/>
        <v>0</v>
      </c>
      <c r="AJ47">
        <f t="shared" si="16"/>
        <v>0</v>
      </c>
    </row>
    <row r="48" spans="1:36" ht="30" x14ac:dyDescent="0.25">
      <c r="A48" s="14">
        <v>47</v>
      </c>
      <c r="B48" s="62" t="s">
        <v>140</v>
      </c>
      <c r="C48" s="62" t="s">
        <v>144</v>
      </c>
      <c r="D48" s="13" t="s">
        <v>38</v>
      </c>
      <c r="E48" s="13" t="s">
        <v>28</v>
      </c>
      <c r="F48" s="64">
        <v>44659</v>
      </c>
      <c r="G48" s="5">
        <v>50</v>
      </c>
      <c r="H48" s="10" t="s">
        <v>142</v>
      </c>
      <c r="P48">
        <f t="shared" si="0"/>
        <v>0</v>
      </c>
      <c r="Q48" s="9">
        <f t="shared" si="1"/>
        <v>0</v>
      </c>
      <c r="R48" s="9">
        <f t="shared" si="2"/>
        <v>0</v>
      </c>
      <c r="S48" s="9">
        <f t="shared" si="3"/>
        <v>50</v>
      </c>
      <c r="T48" s="9">
        <f t="shared" si="4"/>
        <v>0</v>
      </c>
      <c r="U48" s="9">
        <f t="shared" si="5"/>
        <v>0</v>
      </c>
      <c r="Z48">
        <f t="shared" si="6"/>
        <v>0</v>
      </c>
      <c r="AA48">
        <f t="shared" si="7"/>
        <v>0</v>
      </c>
      <c r="AB48">
        <f t="shared" si="8"/>
        <v>0</v>
      </c>
      <c r="AC48">
        <f t="shared" si="9"/>
        <v>0</v>
      </c>
      <c r="AD48">
        <f t="shared" si="10"/>
        <v>0</v>
      </c>
      <c r="AE48">
        <f t="shared" si="11"/>
        <v>0</v>
      </c>
      <c r="AF48">
        <f t="shared" si="12"/>
        <v>0</v>
      </c>
      <c r="AG48">
        <f t="shared" si="13"/>
        <v>50</v>
      </c>
      <c r="AH48">
        <f t="shared" si="14"/>
        <v>0</v>
      </c>
      <c r="AI48">
        <f t="shared" si="15"/>
        <v>0</v>
      </c>
      <c r="AJ48">
        <f t="shared" si="16"/>
        <v>0</v>
      </c>
    </row>
    <row r="49" spans="1:36" ht="30" x14ac:dyDescent="0.25">
      <c r="A49" s="14">
        <v>48</v>
      </c>
      <c r="B49" s="62" t="s">
        <v>140</v>
      </c>
      <c r="C49" s="62" t="s">
        <v>145</v>
      </c>
      <c r="D49" s="13" t="s">
        <v>38</v>
      </c>
      <c r="E49" s="13" t="s">
        <v>28</v>
      </c>
      <c r="F49" s="64">
        <v>44722</v>
      </c>
      <c r="G49" s="5">
        <v>25</v>
      </c>
      <c r="H49" s="10" t="s">
        <v>142</v>
      </c>
      <c r="P49">
        <f t="shared" si="0"/>
        <v>0</v>
      </c>
      <c r="Q49" s="9">
        <f t="shared" si="1"/>
        <v>0</v>
      </c>
      <c r="R49" s="9">
        <f t="shared" si="2"/>
        <v>0</v>
      </c>
      <c r="S49" s="9">
        <f t="shared" si="3"/>
        <v>25</v>
      </c>
      <c r="T49" s="9">
        <f t="shared" si="4"/>
        <v>0</v>
      </c>
      <c r="U49" s="9">
        <f t="shared" si="5"/>
        <v>0</v>
      </c>
      <c r="Z49">
        <f t="shared" si="6"/>
        <v>0</v>
      </c>
      <c r="AA49">
        <f t="shared" si="7"/>
        <v>0</v>
      </c>
      <c r="AB49">
        <f t="shared" si="8"/>
        <v>0</v>
      </c>
      <c r="AC49">
        <f t="shared" si="9"/>
        <v>0</v>
      </c>
      <c r="AD49">
        <f t="shared" si="10"/>
        <v>0</v>
      </c>
      <c r="AE49">
        <f t="shared" si="11"/>
        <v>0</v>
      </c>
      <c r="AF49">
        <f t="shared" si="12"/>
        <v>0</v>
      </c>
      <c r="AG49">
        <f t="shared" si="13"/>
        <v>25</v>
      </c>
      <c r="AH49">
        <f t="shared" si="14"/>
        <v>0</v>
      </c>
      <c r="AI49">
        <f t="shared" si="15"/>
        <v>0</v>
      </c>
      <c r="AJ49">
        <f t="shared" si="16"/>
        <v>0</v>
      </c>
    </row>
    <row r="50" spans="1:36" ht="30" x14ac:dyDescent="0.25">
      <c r="A50" s="14">
        <v>49</v>
      </c>
      <c r="B50" s="62" t="s">
        <v>140</v>
      </c>
      <c r="C50" s="62" t="s">
        <v>146</v>
      </c>
      <c r="D50" s="13" t="s">
        <v>38</v>
      </c>
      <c r="E50" s="13" t="s">
        <v>28</v>
      </c>
      <c r="F50" s="64">
        <v>44826</v>
      </c>
      <c r="G50" s="5">
        <v>70</v>
      </c>
      <c r="H50" s="10" t="s">
        <v>142</v>
      </c>
      <c r="P50">
        <f t="shared" si="0"/>
        <v>0</v>
      </c>
      <c r="Q50" s="9">
        <f t="shared" si="1"/>
        <v>0</v>
      </c>
      <c r="R50" s="9">
        <f t="shared" si="2"/>
        <v>0</v>
      </c>
      <c r="S50" s="9">
        <f t="shared" si="3"/>
        <v>70</v>
      </c>
      <c r="T50" s="9">
        <f t="shared" si="4"/>
        <v>0</v>
      </c>
      <c r="U50" s="9">
        <f t="shared" si="5"/>
        <v>0</v>
      </c>
      <c r="Z50">
        <f t="shared" si="6"/>
        <v>0</v>
      </c>
      <c r="AA50">
        <f t="shared" si="7"/>
        <v>0</v>
      </c>
      <c r="AB50">
        <f t="shared" si="8"/>
        <v>0</v>
      </c>
      <c r="AC50">
        <f t="shared" si="9"/>
        <v>0</v>
      </c>
      <c r="AD50">
        <f t="shared" si="10"/>
        <v>0</v>
      </c>
      <c r="AE50">
        <f t="shared" si="11"/>
        <v>0</v>
      </c>
      <c r="AF50">
        <f t="shared" si="12"/>
        <v>0</v>
      </c>
      <c r="AG50">
        <f t="shared" si="13"/>
        <v>70</v>
      </c>
      <c r="AH50">
        <f t="shared" si="14"/>
        <v>0</v>
      </c>
      <c r="AI50">
        <f t="shared" si="15"/>
        <v>0</v>
      </c>
      <c r="AJ50">
        <f t="shared" si="16"/>
        <v>0</v>
      </c>
    </row>
    <row r="51" spans="1:36" ht="30" x14ac:dyDescent="0.25">
      <c r="A51" s="14">
        <v>50</v>
      </c>
      <c r="B51" s="62" t="s">
        <v>140</v>
      </c>
      <c r="C51" s="62" t="s">
        <v>147</v>
      </c>
      <c r="D51" s="13" t="s">
        <v>38</v>
      </c>
      <c r="E51" s="13" t="s">
        <v>28</v>
      </c>
      <c r="F51" s="64">
        <v>44847</v>
      </c>
      <c r="G51" s="5">
        <v>22</v>
      </c>
      <c r="H51" s="10" t="s">
        <v>142</v>
      </c>
      <c r="P51">
        <f t="shared" si="0"/>
        <v>0</v>
      </c>
      <c r="Q51" s="9">
        <f t="shared" si="1"/>
        <v>0</v>
      </c>
      <c r="R51" s="9">
        <f t="shared" si="2"/>
        <v>0</v>
      </c>
      <c r="S51" s="9">
        <f t="shared" si="3"/>
        <v>22</v>
      </c>
      <c r="T51" s="9">
        <f t="shared" si="4"/>
        <v>0</v>
      </c>
      <c r="U51" s="9">
        <f t="shared" si="5"/>
        <v>0</v>
      </c>
      <c r="Z51">
        <f t="shared" si="6"/>
        <v>0</v>
      </c>
      <c r="AA51">
        <f t="shared" si="7"/>
        <v>0</v>
      </c>
      <c r="AB51">
        <f t="shared" si="8"/>
        <v>0</v>
      </c>
      <c r="AC51">
        <f t="shared" si="9"/>
        <v>0</v>
      </c>
      <c r="AD51">
        <f t="shared" si="10"/>
        <v>0</v>
      </c>
      <c r="AE51">
        <f t="shared" si="11"/>
        <v>0</v>
      </c>
      <c r="AF51">
        <f t="shared" si="12"/>
        <v>0</v>
      </c>
      <c r="AG51">
        <f t="shared" si="13"/>
        <v>22</v>
      </c>
      <c r="AH51">
        <f t="shared" si="14"/>
        <v>0</v>
      </c>
      <c r="AI51">
        <f t="shared" si="15"/>
        <v>0</v>
      </c>
      <c r="AJ51">
        <f t="shared" si="16"/>
        <v>0</v>
      </c>
    </row>
    <row r="52" spans="1:36" ht="30" x14ac:dyDescent="0.25">
      <c r="A52" s="14">
        <v>51</v>
      </c>
      <c r="B52" s="62" t="s">
        <v>140</v>
      </c>
      <c r="C52" s="62" t="s">
        <v>148</v>
      </c>
      <c r="D52" s="13" t="s">
        <v>38</v>
      </c>
      <c r="E52" s="13" t="s">
        <v>28</v>
      </c>
      <c r="F52" s="64">
        <v>44846</v>
      </c>
      <c r="G52" s="5">
        <v>17</v>
      </c>
      <c r="H52" s="10" t="s">
        <v>142</v>
      </c>
      <c r="P52">
        <f t="shared" si="0"/>
        <v>0</v>
      </c>
      <c r="Q52" s="9">
        <f t="shared" si="1"/>
        <v>0</v>
      </c>
      <c r="R52" s="9">
        <f t="shared" si="2"/>
        <v>0</v>
      </c>
      <c r="S52" s="9">
        <f t="shared" si="3"/>
        <v>17</v>
      </c>
      <c r="T52" s="9">
        <f t="shared" si="4"/>
        <v>0</v>
      </c>
      <c r="U52" s="9">
        <f t="shared" si="5"/>
        <v>0</v>
      </c>
      <c r="Z52">
        <f t="shared" si="6"/>
        <v>0</v>
      </c>
      <c r="AA52">
        <f t="shared" si="7"/>
        <v>0</v>
      </c>
      <c r="AB52">
        <f t="shared" si="8"/>
        <v>0</v>
      </c>
      <c r="AC52">
        <f t="shared" si="9"/>
        <v>0</v>
      </c>
      <c r="AD52">
        <f t="shared" si="10"/>
        <v>0</v>
      </c>
      <c r="AE52">
        <f t="shared" si="11"/>
        <v>0</v>
      </c>
      <c r="AF52">
        <f t="shared" si="12"/>
        <v>0</v>
      </c>
      <c r="AG52">
        <f t="shared" si="13"/>
        <v>17</v>
      </c>
      <c r="AH52">
        <f t="shared" si="14"/>
        <v>0</v>
      </c>
      <c r="AI52">
        <f t="shared" si="15"/>
        <v>0</v>
      </c>
      <c r="AJ52">
        <f t="shared" si="16"/>
        <v>0</v>
      </c>
    </row>
    <row r="53" spans="1:36" ht="30" x14ac:dyDescent="0.25">
      <c r="A53" s="14">
        <v>52</v>
      </c>
      <c r="B53" s="62" t="s">
        <v>140</v>
      </c>
      <c r="C53" s="62" t="s">
        <v>149</v>
      </c>
      <c r="D53" s="13" t="s">
        <v>38</v>
      </c>
      <c r="E53" s="13" t="s">
        <v>28</v>
      </c>
      <c r="F53" s="64">
        <v>44868</v>
      </c>
      <c r="G53" s="5">
        <v>15</v>
      </c>
      <c r="H53" s="10" t="s">
        <v>142</v>
      </c>
      <c r="P53">
        <f t="shared" si="0"/>
        <v>0</v>
      </c>
      <c r="Q53" s="9">
        <f t="shared" si="1"/>
        <v>0</v>
      </c>
      <c r="R53" s="9">
        <f t="shared" si="2"/>
        <v>0</v>
      </c>
      <c r="S53" s="9">
        <f t="shared" si="3"/>
        <v>15</v>
      </c>
      <c r="T53" s="9">
        <f t="shared" si="4"/>
        <v>0</v>
      </c>
      <c r="U53" s="9">
        <f t="shared" si="5"/>
        <v>0</v>
      </c>
      <c r="Z53">
        <f t="shared" si="6"/>
        <v>0</v>
      </c>
      <c r="AA53">
        <f t="shared" si="7"/>
        <v>0</v>
      </c>
      <c r="AB53">
        <f t="shared" si="8"/>
        <v>0</v>
      </c>
      <c r="AC53">
        <f t="shared" si="9"/>
        <v>0</v>
      </c>
      <c r="AD53">
        <f t="shared" si="10"/>
        <v>0</v>
      </c>
      <c r="AE53">
        <f t="shared" si="11"/>
        <v>0</v>
      </c>
      <c r="AF53">
        <f t="shared" si="12"/>
        <v>0</v>
      </c>
      <c r="AG53">
        <f t="shared" si="13"/>
        <v>15</v>
      </c>
      <c r="AH53">
        <f t="shared" si="14"/>
        <v>0</v>
      </c>
      <c r="AI53">
        <f t="shared" si="15"/>
        <v>0</v>
      </c>
      <c r="AJ53">
        <f t="shared" si="16"/>
        <v>0</v>
      </c>
    </row>
    <row r="54" spans="1:36" ht="30" x14ac:dyDescent="0.25">
      <c r="A54" s="14">
        <v>53</v>
      </c>
      <c r="B54" s="62" t="s">
        <v>140</v>
      </c>
      <c r="C54" s="62" t="s">
        <v>150</v>
      </c>
      <c r="D54" s="13" t="s">
        <v>38</v>
      </c>
      <c r="E54" s="13" t="s">
        <v>28</v>
      </c>
      <c r="F54" s="64">
        <v>44884</v>
      </c>
      <c r="G54" s="5">
        <v>12</v>
      </c>
      <c r="H54" s="10" t="s">
        <v>142</v>
      </c>
      <c r="P54">
        <f t="shared" si="0"/>
        <v>0</v>
      </c>
      <c r="Q54" s="9">
        <f t="shared" si="1"/>
        <v>0</v>
      </c>
      <c r="R54" s="9">
        <f t="shared" si="2"/>
        <v>0</v>
      </c>
      <c r="S54" s="9">
        <f t="shared" si="3"/>
        <v>12</v>
      </c>
      <c r="T54" s="9">
        <f t="shared" si="4"/>
        <v>0</v>
      </c>
      <c r="U54" s="9">
        <f t="shared" si="5"/>
        <v>0</v>
      </c>
      <c r="Z54">
        <f t="shared" si="6"/>
        <v>0</v>
      </c>
      <c r="AA54">
        <f t="shared" si="7"/>
        <v>0</v>
      </c>
      <c r="AB54">
        <f t="shared" si="8"/>
        <v>0</v>
      </c>
      <c r="AC54">
        <f t="shared" si="9"/>
        <v>0</v>
      </c>
      <c r="AD54">
        <f t="shared" si="10"/>
        <v>0</v>
      </c>
      <c r="AE54">
        <f t="shared" si="11"/>
        <v>0</v>
      </c>
      <c r="AF54">
        <f t="shared" si="12"/>
        <v>0</v>
      </c>
      <c r="AG54">
        <f t="shared" si="13"/>
        <v>12</v>
      </c>
      <c r="AH54">
        <f t="shared" si="14"/>
        <v>0</v>
      </c>
      <c r="AI54">
        <f t="shared" si="15"/>
        <v>0</v>
      </c>
      <c r="AJ54">
        <f t="shared" si="16"/>
        <v>0</v>
      </c>
    </row>
    <row r="55" spans="1:36" ht="30" x14ac:dyDescent="0.25">
      <c r="A55" s="14">
        <v>54</v>
      </c>
      <c r="B55" s="62" t="s">
        <v>140</v>
      </c>
      <c r="C55" s="62" t="s">
        <v>151</v>
      </c>
      <c r="D55" s="13" t="s">
        <v>38</v>
      </c>
      <c r="E55" s="13" t="s">
        <v>28</v>
      </c>
      <c r="F55" s="64">
        <v>44707</v>
      </c>
      <c r="G55" s="5">
        <v>50</v>
      </c>
      <c r="H55" s="10" t="s">
        <v>142</v>
      </c>
      <c r="P55">
        <f t="shared" si="0"/>
        <v>0</v>
      </c>
      <c r="Q55" s="9">
        <f t="shared" si="1"/>
        <v>0</v>
      </c>
      <c r="R55" s="9">
        <f t="shared" si="2"/>
        <v>0</v>
      </c>
      <c r="S55" s="9">
        <f t="shared" si="3"/>
        <v>50</v>
      </c>
      <c r="T55" s="9">
        <f t="shared" si="4"/>
        <v>0</v>
      </c>
      <c r="U55" s="9">
        <f t="shared" si="5"/>
        <v>0</v>
      </c>
      <c r="Z55">
        <f t="shared" si="6"/>
        <v>0</v>
      </c>
      <c r="AA55">
        <f t="shared" si="7"/>
        <v>0</v>
      </c>
      <c r="AB55">
        <f t="shared" si="8"/>
        <v>0</v>
      </c>
      <c r="AC55">
        <f t="shared" si="9"/>
        <v>0</v>
      </c>
      <c r="AD55">
        <f t="shared" si="10"/>
        <v>0</v>
      </c>
      <c r="AE55">
        <f t="shared" si="11"/>
        <v>0</v>
      </c>
      <c r="AF55">
        <f t="shared" si="12"/>
        <v>0</v>
      </c>
      <c r="AG55">
        <f t="shared" si="13"/>
        <v>50</v>
      </c>
      <c r="AH55">
        <f t="shared" si="14"/>
        <v>0</v>
      </c>
      <c r="AI55">
        <f t="shared" si="15"/>
        <v>0</v>
      </c>
      <c r="AJ55">
        <f t="shared" si="16"/>
        <v>0</v>
      </c>
    </row>
    <row r="56" spans="1:36" ht="45" x14ac:dyDescent="0.25">
      <c r="A56" s="14">
        <v>55</v>
      </c>
      <c r="B56" s="5" t="s">
        <v>152</v>
      </c>
      <c r="C56" s="4" t="s">
        <v>153</v>
      </c>
      <c r="D56" s="13" t="s">
        <v>38</v>
      </c>
      <c r="E56" s="13" t="s">
        <v>28</v>
      </c>
      <c r="F56" s="64">
        <v>44703</v>
      </c>
      <c r="G56" s="5">
        <v>30</v>
      </c>
      <c r="H56" s="4" t="s">
        <v>154</v>
      </c>
      <c r="P56">
        <f t="shared" si="0"/>
        <v>0</v>
      </c>
      <c r="Q56" s="9">
        <f t="shared" si="1"/>
        <v>0</v>
      </c>
      <c r="R56" s="9">
        <f t="shared" si="2"/>
        <v>0</v>
      </c>
      <c r="S56" s="9">
        <f t="shared" si="3"/>
        <v>30</v>
      </c>
      <c r="T56" s="9">
        <f t="shared" si="4"/>
        <v>0</v>
      </c>
      <c r="U56" s="9">
        <f t="shared" si="5"/>
        <v>0</v>
      </c>
      <c r="Z56">
        <f t="shared" si="6"/>
        <v>0</v>
      </c>
      <c r="AA56">
        <f t="shared" si="7"/>
        <v>0</v>
      </c>
      <c r="AB56">
        <f t="shared" si="8"/>
        <v>0</v>
      </c>
      <c r="AC56">
        <f t="shared" si="9"/>
        <v>0</v>
      </c>
      <c r="AD56">
        <f t="shared" si="10"/>
        <v>0</v>
      </c>
      <c r="AE56">
        <f t="shared" si="11"/>
        <v>0</v>
      </c>
      <c r="AF56">
        <f t="shared" si="12"/>
        <v>0</v>
      </c>
      <c r="AG56">
        <f t="shared" si="13"/>
        <v>30</v>
      </c>
      <c r="AH56">
        <f t="shared" si="14"/>
        <v>0</v>
      </c>
      <c r="AI56">
        <f t="shared" si="15"/>
        <v>0</v>
      </c>
      <c r="AJ56">
        <f t="shared" si="16"/>
        <v>0</v>
      </c>
    </row>
    <row r="57" spans="1:36" ht="30" x14ac:dyDescent="0.25">
      <c r="A57" s="14">
        <v>56</v>
      </c>
      <c r="B57" s="5" t="s">
        <v>152</v>
      </c>
      <c r="C57" s="4" t="s">
        <v>155</v>
      </c>
      <c r="D57" s="13" t="s">
        <v>41</v>
      </c>
      <c r="E57" s="13" t="s">
        <v>28</v>
      </c>
      <c r="F57" s="64">
        <v>44645</v>
      </c>
      <c r="G57" s="5">
        <v>10</v>
      </c>
      <c r="H57" s="4" t="s">
        <v>156</v>
      </c>
      <c r="P57">
        <f t="shared" si="0"/>
        <v>0</v>
      </c>
      <c r="Q57" s="9">
        <f t="shared" si="1"/>
        <v>0</v>
      </c>
      <c r="R57" s="9">
        <f t="shared" si="2"/>
        <v>0</v>
      </c>
      <c r="S57" s="9">
        <f t="shared" si="3"/>
        <v>10</v>
      </c>
      <c r="T57" s="9">
        <f t="shared" si="4"/>
        <v>0</v>
      </c>
      <c r="U57" s="9">
        <f t="shared" si="5"/>
        <v>0</v>
      </c>
      <c r="Z57">
        <f t="shared" si="6"/>
        <v>0</v>
      </c>
      <c r="AA57">
        <f t="shared" si="7"/>
        <v>0</v>
      </c>
      <c r="AB57">
        <f t="shared" si="8"/>
        <v>0</v>
      </c>
      <c r="AC57">
        <f t="shared" si="9"/>
        <v>0</v>
      </c>
      <c r="AD57">
        <f t="shared" si="10"/>
        <v>0</v>
      </c>
      <c r="AE57">
        <f t="shared" si="11"/>
        <v>0</v>
      </c>
      <c r="AF57">
        <f t="shared" si="12"/>
        <v>0</v>
      </c>
      <c r="AG57">
        <f t="shared" si="13"/>
        <v>0</v>
      </c>
      <c r="AH57">
        <f t="shared" si="14"/>
        <v>0</v>
      </c>
      <c r="AI57">
        <f t="shared" si="15"/>
        <v>0</v>
      </c>
      <c r="AJ57">
        <f t="shared" si="16"/>
        <v>10</v>
      </c>
    </row>
    <row r="58" spans="1:36" ht="30" x14ac:dyDescent="0.25">
      <c r="A58" s="14">
        <v>57</v>
      </c>
      <c r="B58" s="5" t="s">
        <v>152</v>
      </c>
      <c r="C58" s="4" t="s">
        <v>157</v>
      </c>
      <c r="D58" s="13" t="s">
        <v>33</v>
      </c>
      <c r="E58" s="13" t="s">
        <v>28</v>
      </c>
      <c r="F58" s="64">
        <v>44642</v>
      </c>
      <c r="G58" s="5">
        <v>60</v>
      </c>
      <c r="H58" s="25"/>
      <c r="P58">
        <f t="shared" si="0"/>
        <v>0</v>
      </c>
      <c r="Q58" s="9">
        <f t="shared" si="1"/>
        <v>0</v>
      </c>
      <c r="R58" s="9">
        <f t="shared" si="2"/>
        <v>0</v>
      </c>
      <c r="S58" s="9">
        <f t="shared" si="3"/>
        <v>60</v>
      </c>
      <c r="T58" s="9">
        <f t="shared" si="4"/>
        <v>0</v>
      </c>
      <c r="U58" s="9">
        <f t="shared" si="5"/>
        <v>0</v>
      </c>
      <c r="Z58">
        <f t="shared" si="6"/>
        <v>0</v>
      </c>
      <c r="AA58">
        <f t="shared" si="7"/>
        <v>0</v>
      </c>
      <c r="AB58">
        <f t="shared" si="8"/>
        <v>60</v>
      </c>
      <c r="AC58">
        <f t="shared" si="9"/>
        <v>0</v>
      </c>
      <c r="AD58">
        <f t="shared" si="10"/>
        <v>0</v>
      </c>
      <c r="AE58">
        <f t="shared" si="11"/>
        <v>0</v>
      </c>
      <c r="AF58">
        <f t="shared" si="12"/>
        <v>0</v>
      </c>
      <c r="AG58">
        <f t="shared" si="13"/>
        <v>0</v>
      </c>
      <c r="AH58">
        <f t="shared" si="14"/>
        <v>0</v>
      </c>
      <c r="AI58">
        <f t="shared" si="15"/>
        <v>0</v>
      </c>
      <c r="AJ58">
        <f t="shared" si="16"/>
        <v>0</v>
      </c>
    </row>
    <row r="59" spans="1:36" ht="30" x14ac:dyDescent="0.25">
      <c r="A59" s="14">
        <v>58</v>
      </c>
      <c r="B59" s="5" t="s">
        <v>152</v>
      </c>
      <c r="C59" s="4" t="s">
        <v>158</v>
      </c>
      <c r="D59" s="13" t="s">
        <v>38</v>
      </c>
      <c r="E59" s="13" t="s">
        <v>28</v>
      </c>
      <c r="F59" s="64">
        <v>44642</v>
      </c>
      <c r="G59" s="5">
        <v>100</v>
      </c>
      <c r="H59" s="25"/>
      <c r="P59">
        <f t="shared" si="0"/>
        <v>0</v>
      </c>
      <c r="Q59" s="9">
        <f t="shared" si="1"/>
        <v>0</v>
      </c>
      <c r="R59" s="9">
        <f t="shared" si="2"/>
        <v>0</v>
      </c>
      <c r="S59" s="9">
        <f t="shared" si="3"/>
        <v>100</v>
      </c>
      <c r="T59" s="9">
        <f t="shared" si="4"/>
        <v>0</v>
      </c>
      <c r="U59" s="9">
        <f t="shared" si="5"/>
        <v>0</v>
      </c>
      <c r="Z59">
        <f t="shared" si="6"/>
        <v>0</v>
      </c>
      <c r="AA59">
        <f t="shared" si="7"/>
        <v>0</v>
      </c>
      <c r="AB59">
        <f t="shared" si="8"/>
        <v>0</v>
      </c>
      <c r="AC59">
        <f t="shared" si="9"/>
        <v>0</v>
      </c>
      <c r="AD59">
        <f t="shared" si="10"/>
        <v>0</v>
      </c>
      <c r="AE59">
        <f t="shared" si="11"/>
        <v>0</v>
      </c>
      <c r="AF59">
        <f t="shared" si="12"/>
        <v>0</v>
      </c>
      <c r="AG59">
        <f t="shared" si="13"/>
        <v>100</v>
      </c>
      <c r="AH59">
        <f t="shared" si="14"/>
        <v>0</v>
      </c>
      <c r="AI59">
        <f t="shared" si="15"/>
        <v>0</v>
      </c>
      <c r="AJ59">
        <f t="shared" si="16"/>
        <v>0</v>
      </c>
    </row>
    <row r="60" spans="1:36" ht="45" x14ac:dyDescent="0.25">
      <c r="A60" s="14">
        <v>59</v>
      </c>
      <c r="B60" s="5" t="s">
        <v>152</v>
      </c>
      <c r="C60" s="4" t="s">
        <v>159</v>
      </c>
      <c r="D60" s="13" t="s">
        <v>33</v>
      </c>
      <c r="E60" s="13" t="s">
        <v>28</v>
      </c>
      <c r="F60" s="64">
        <v>44673</v>
      </c>
      <c r="G60" s="5">
        <v>20</v>
      </c>
      <c r="H60" s="25"/>
      <c r="P60">
        <f t="shared" si="0"/>
        <v>0</v>
      </c>
      <c r="Q60" s="9">
        <f t="shared" si="1"/>
        <v>0</v>
      </c>
      <c r="R60" s="9">
        <f t="shared" si="2"/>
        <v>0</v>
      </c>
      <c r="S60" s="9">
        <f t="shared" si="3"/>
        <v>20</v>
      </c>
      <c r="T60" s="9">
        <f t="shared" si="4"/>
        <v>0</v>
      </c>
      <c r="U60" s="9">
        <f t="shared" si="5"/>
        <v>0</v>
      </c>
      <c r="Z60">
        <f t="shared" si="6"/>
        <v>0</v>
      </c>
      <c r="AA60">
        <f t="shared" si="7"/>
        <v>0</v>
      </c>
      <c r="AB60">
        <f t="shared" si="8"/>
        <v>20</v>
      </c>
      <c r="AC60">
        <f t="shared" si="9"/>
        <v>0</v>
      </c>
      <c r="AD60">
        <f t="shared" si="10"/>
        <v>0</v>
      </c>
      <c r="AE60">
        <f t="shared" si="11"/>
        <v>0</v>
      </c>
      <c r="AF60">
        <f t="shared" si="12"/>
        <v>0</v>
      </c>
      <c r="AG60">
        <f t="shared" si="13"/>
        <v>0</v>
      </c>
      <c r="AH60">
        <f t="shared" si="14"/>
        <v>0</v>
      </c>
      <c r="AI60">
        <f t="shared" si="15"/>
        <v>0</v>
      </c>
      <c r="AJ60">
        <f t="shared" si="16"/>
        <v>0</v>
      </c>
    </row>
    <row r="61" spans="1:36" ht="30" x14ac:dyDescent="0.25">
      <c r="A61" s="14">
        <v>60</v>
      </c>
      <c r="B61" s="5" t="s">
        <v>152</v>
      </c>
      <c r="C61" s="3" t="s">
        <v>160</v>
      </c>
      <c r="D61" s="13" t="s">
        <v>38</v>
      </c>
      <c r="E61" s="13" t="s">
        <v>28</v>
      </c>
      <c r="F61" s="64">
        <v>44680</v>
      </c>
      <c r="G61" s="10">
        <v>5</v>
      </c>
      <c r="H61" s="25"/>
      <c r="P61">
        <f t="shared" si="0"/>
        <v>0</v>
      </c>
      <c r="Q61" s="9">
        <f t="shared" si="1"/>
        <v>0</v>
      </c>
      <c r="R61" s="9">
        <f t="shared" si="2"/>
        <v>0</v>
      </c>
      <c r="S61" s="9">
        <f t="shared" si="3"/>
        <v>5</v>
      </c>
      <c r="T61" s="9">
        <f t="shared" si="4"/>
        <v>0</v>
      </c>
      <c r="U61" s="9">
        <f t="shared" si="5"/>
        <v>0</v>
      </c>
      <c r="Z61">
        <f t="shared" si="6"/>
        <v>0</v>
      </c>
      <c r="AA61">
        <f t="shared" si="7"/>
        <v>0</v>
      </c>
      <c r="AB61">
        <f t="shared" si="8"/>
        <v>0</v>
      </c>
      <c r="AC61">
        <f t="shared" si="9"/>
        <v>0</v>
      </c>
      <c r="AD61">
        <f t="shared" si="10"/>
        <v>0</v>
      </c>
      <c r="AE61">
        <f t="shared" si="11"/>
        <v>0</v>
      </c>
      <c r="AF61">
        <f t="shared" si="12"/>
        <v>0</v>
      </c>
      <c r="AG61">
        <f t="shared" si="13"/>
        <v>5</v>
      </c>
      <c r="AH61">
        <f t="shared" si="14"/>
        <v>0</v>
      </c>
      <c r="AI61">
        <f t="shared" si="15"/>
        <v>0</v>
      </c>
      <c r="AJ61">
        <f t="shared" si="16"/>
        <v>0</v>
      </c>
    </row>
    <row r="62" spans="1:36" ht="30" x14ac:dyDescent="0.25">
      <c r="A62" s="14">
        <v>61</v>
      </c>
      <c r="B62" s="5" t="s">
        <v>152</v>
      </c>
      <c r="C62" s="3" t="s">
        <v>161</v>
      </c>
      <c r="D62" s="13" t="s">
        <v>38</v>
      </c>
      <c r="E62" s="13" t="s">
        <v>28</v>
      </c>
      <c r="F62" s="64">
        <v>44673</v>
      </c>
      <c r="G62" s="10">
        <v>20</v>
      </c>
      <c r="H62" s="25"/>
      <c r="P62">
        <f t="shared" si="0"/>
        <v>0</v>
      </c>
      <c r="Q62" s="9">
        <f t="shared" si="1"/>
        <v>0</v>
      </c>
      <c r="R62" s="9">
        <f t="shared" si="2"/>
        <v>0</v>
      </c>
      <c r="S62" s="9">
        <f t="shared" si="3"/>
        <v>20</v>
      </c>
      <c r="T62" s="9">
        <f t="shared" si="4"/>
        <v>0</v>
      </c>
      <c r="U62" s="9">
        <f t="shared" si="5"/>
        <v>0</v>
      </c>
      <c r="Z62">
        <f t="shared" si="6"/>
        <v>0</v>
      </c>
      <c r="AA62">
        <f t="shared" si="7"/>
        <v>0</v>
      </c>
      <c r="AB62">
        <f t="shared" si="8"/>
        <v>0</v>
      </c>
      <c r="AC62">
        <f t="shared" si="9"/>
        <v>0</v>
      </c>
      <c r="AD62">
        <f t="shared" si="10"/>
        <v>0</v>
      </c>
      <c r="AE62">
        <f t="shared" si="11"/>
        <v>0</v>
      </c>
      <c r="AF62">
        <f t="shared" si="12"/>
        <v>0</v>
      </c>
      <c r="AG62">
        <f t="shared" si="13"/>
        <v>20</v>
      </c>
      <c r="AH62">
        <f t="shared" si="14"/>
        <v>0</v>
      </c>
      <c r="AI62">
        <f t="shared" si="15"/>
        <v>0</v>
      </c>
      <c r="AJ62">
        <f t="shared" si="16"/>
        <v>0</v>
      </c>
    </row>
    <row r="63" spans="1:36" ht="30" x14ac:dyDescent="0.25">
      <c r="A63" s="14">
        <v>62</v>
      </c>
      <c r="B63" s="5" t="s">
        <v>152</v>
      </c>
      <c r="C63" s="3" t="s">
        <v>162</v>
      </c>
      <c r="D63" s="13" t="s">
        <v>41</v>
      </c>
      <c r="E63" s="13" t="s">
        <v>28</v>
      </c>
      <c r="F63" s="64">
        <v>44672</v>
      </c>
      <c r="G63" s="10">
        <v>10</v>
      </c>
      <c r="H63" s="25"/>
      <c r="P63">
        <f t="shared" si="0"/>
        <v>0</v>
      </c>
      <c r="Q63" s="9">
        <f t="shared" si="1"/>
        <v>0</v>
      </c>
      <c r="R63" s="9">
        <f t="shared" si="2"/>
        <v>0</v>
      </c>
      <c r="S63" s="9">
        <f t="shared" si="3"/>
        <v>10</v>
      </c>
      <c r="T63" s="9">
        <f t="shared" si="4"/>
        <v>0</v>
      </c>
      <c r="U63" s="9">
        <f t="shared" si="5"/>
        <v>0</v>
      </c>
      <c r="Z63">
        <f t="shared" si="6"/>
        <v>0</v>
      </c>
      <c r="AA63">
        <f t="shared" si="7"/>
        <v>0</v>
      </c>
      <c r="AB63">
        <f t="shared" si="8"/>
        <v>0</v>
      </c>
      <c r="AC63">
        <f t="shared" si="9"/>
        <v>0</v>
      </c>
      <c r="AD63">
        <f t="shared" si="10"/>
        <v>0</v>
      </c>
      <c r="AE63">
        <f t="shared" si="11"/>
        <v>0</v>
      </c>
      <c r="AF63">
        <f t="shared" si="12"/>
        <v>0</v>
      </c>
      <c r="AG63">
        <f t="shared" si="13"/>
        <v>0</v>
      </c>
      <c r="AH63">
        <f t="shared" si="14"/>
        <v>0</v>
      </c>
      <c r="AI63">
        <f t="shared" si="15"/>
        <v>0</v>
      </c>
      <c r="AJ63">
        <f t="shared" si="16"/>
        <v>10</v>
      </c>
    </row>
    <row r="64" spans="1:36" ht="30" x14ac:dyDescent="0.25">
      <c r="A64" s="14">
        <v>63</v>
      </c>
      <c r="B64" s="5" t="s">
        <v>152</v>
      </c>
      <c r="C64" s="3" t="s">
        <v>163</v>
      </c>
      <c r="D64" s="13" t="s">
        <v>41</v>
      </c>
      <c r="E64" s="13" t="s">
        <v>28</v>
      </c>
      <c r="F64" s="64">
        <v>44729</v>
      </c>
      <c r="G64" s="10">
        <v>15</v>
      </c>
      <c r="H64" s="25"/>
      <c r="P64">
        <f t="shared" si="0"/>
        <v>0</v>
      </c>
      <c r="Q64" s="9">
        <f t="shared" si="1"/>
        <v>0</v>
      </c>
      <c r="R64" s="9">
        <f t="shared" si="2"/>
        <v>0</v>
      </c>
      <c r="S64" s="9">
        <f t="shared" si="3"/>
        <v>15</v>
      </c>
      <c r="T64" s="9">
        <f t="shared" si="4"/>
        <v>0</v>
      </c>
      <c r="U64" s="9">
        <f t="shared" si="5"/>
        <v>0</v>
      </c>
      <c r="Z64">
        <f t="shared" si="6"/>
        <v>0</v>
      </c>
      <c r="AA64">
        <f t="shared" si="7"/>
        <v>0</v>
      </c>
      <c r="AB64">
        <f t="shared" si="8"/>
        <v>0</v>
      </c>
      <c r="AC64">
        <f t="shared" si="9"/>
        <v>0</v>
      </c>
      <c r="AD64">
        <f t="shared" si="10"/>
        <v>0</v>
      </c>
      <c r="AE64">
        <f t="shared" si="11"/>
        <v>0</v>
      </c>
      <c r="AF64">
        <f t="shared" si="12"/>
        <v>0</v>
      </c>
      <c r="AG64">
        <f t="shared" si="13"/>
        <v>0</v>
      </c>
      <c r="AH64">
        <f t="shared" si="14"/>
        <v>0</v>
      </c>
      <c r="AI64">
        <f t="shared" si="15"/>
        <v>0</v>
      </c>
      <c r="AJ64">
        <f t="shared" si="16"/>
        <v>15</v>
      </c>
    </row>
    <row r="65" spans="1:36" ht="45" x14ac:dyDescent="0.25">
      <c r="A65" s="14">
        <v>64</v>
      </c>
      <c r="B65" s="5" t="s">
        <v>152</v>
      </c>
      <c r="C65" s="3" t="s">
        <v>164</v>
      </c>
      <c r="D65" s="13" t="s">
        <v>41</v>
      </c>
      <c r="E65" s="13" t="s">
        <v>28</v>
      </c>
      <c r="F65" s="64">
        <v>44858</v>
      </c>
      <c r="G65" s="10">
        <v>30</v>
      </c>
      <c r="H65" s="25"/>
      <c r="P65">
        <f t="shared" si="0"/>
        <v>0</v>
      </c>
      <c r="Q65" s="9">
        <f t="shared" si="1"/>
        <v>0</v>
      </c>
      <c r="R65" s="9">
        <f t="shared" si="2"/>
        <v>0</v>
      </c>
      <c r="S65" s="9">
        <f t="shared" si="3"/>
        <v>30</v>
      </c>
      <c r="T65" s="9">
        <f t="shared" si="4"/>
        <v>0</v>
      </c>
      <c r="U65" s="9">
        <f t="shared" si="5"/>
        <v>0</v>
      </c>
      <c r="Z65">
        <f t="shared" si="6"/>
        <v>0</v>
      </c>
      <c r="AA65">
        <f t="shared" si="7"/>
        <v>0</v>
      </c>
      <c r="AB65">
        <f t="shared" si="8"/>
        <v>0</v>
      </c>
      <c r="AC65">
        <f t="shared" si="9"/>
        <v>0</v>
      </c>
      <c r="AD65">
        <f t="shared" si="10"/>
        <v>0</v>
      </c>
      <c r="AE65">
        <f t="shared" si="11"/>
        <v>0</v>
      </c>
      <c r="AF65">
        <f t="shared" si="12"/>
        <v>0</v>
      </c>
      <c r="AG65">
        <f t="shared" si="13"/>
        <v>0</v>
      </c>
      <c r="AH65">
        <f t="shared" si="14"/>
        <v>0</v>
      </c>
      <c r="AI65">
        <f t="shared" si="15"/>
        <v>0</v>
      </c>
      <c r="AJ65">
        <f t="shared" si="16"/>
        <v>30</v>
      </c>
    </row>
    <row r="66" spans="1:36" ht="30" x14ac:dyDescent="0.25">
      <c r="A66" s="14">
        <v>65</v>
      </c>
      <c r="B66" s="5" t="s">
        <v>152</v>
      </c>
      <c r="C66" s="3" t="s">
        <v>165</v>
      </c>
      <c r="D66" s="13" t="s">
        <v>41</v>
      </c>
      <c r="E66" s="13" t="s">
        <v>28</v>
      </c>
      <c r="F66" s="64">
        <v>44882</v>
      </c>
      <c r="G66" s="10">
        <v>5</v>
      </c>
      <c r="H66" s="25"/>
      <c r="P66">
        <f t="shared" si="0"/>
        <v>0</v>
      </c>
      <c r="Q66" s="9">
        <f t="shared" si="1"/>
        <v>0</v>
      </c>
      <c r="R66" s="9">
        <f t="shared" si="2"/>
        <v>0</v>
      </c>
      <c r="S66" s="9">
        <f t="shared" si="3"/>
        <v>5</v>
      </c>
      <c r="T66" s="9">
        <f t="shared" si="4"/>
        <v>0</v>
      </c>
      <c r="U66" s="9">
        <f t="shared" si="5"/>
        <v>0</v>
      </c>
      <c r="Z66">
        <f t="shared" si="6"/>
        <v>0</v>
      </c>
      <c r="AA66">
        <f t="shared" si="7"/>
        <v>0</v>
      </c>
      <c r="AB66">
        <f t="shared" si="8"/>
        <v>0</v>
      </c>
      <c r="AC66">
        <f t="shared" si="9"/>
        <v>0</v>
      </c>
      <c r="AD66">
        <f t="shared" si="10"/>
        <v>0</v>
      </c>
      <c r="AE66">
        <f t="shared" si="11"/>
        <v>0</v>
      </c>
      <c r="AF66">
        <f t="shared" si="12"/>
        <v>0</v>
      </c>
      <c r="AG66">
        <f t="shared" si="13"/>
        <v>0</v>
      </c>
      <c r="AH66">
        <f t="shared" si="14"/>
        <v>0</v>
      </c>
      <c r="AI66">
        <f t="shared" si="15"/>
        <v>0</v>
      </c>
      <c r="AJ66">
        <f t="shared" si="16"/>
        <v>5</v>
      </c>
    </row>
    <row r="67" spans="1:36" ht="30" x14ac:dyDescent="0.25">
      <c r="A67" s="14">
        <v>66</v>
      </c>
      <c r="B67" s="5" t="s">
        <v>152</v>
      </c>
      <c r="C67" s="3" t="s">
        <v>166</v>
      </c>
      <c r="D67" s="13" t="s">
        <v>35</v>
      </c>
      <c r="E67" s="13" t="s">
        <v>28</v>
      </c>
      <c r="F67" s="64">
        <v>44908</v>
      </c>
      <c r="G67" s="10">
        <v>10</v>
      </c>
      <c r="H67" s="25"/>
      <c r="P67">
        <f t="shared" ref="P67:P92" si="17">IF(E67="Participación para el Diagnóstico de necesidades e identificación de Problemas",+G67,0)</f>
        <v>0</v>
      </c>
      <c r="Q67" s="9">
        <f t="shared" ref="Q67:Q92" si="18">IF(E67="Planeación y Presupuesto Participativo",+G67,0)</f>
        <v>0</v>
      </c>
      <c r="R67" s="9">
        <f t="shared" ref="R67:R92" si="19">IF(E67="Consulta Ciudadana",+G67,0)</f>
        <v>0</v>
      </c>
      <c r="S67" s="9">
        <f t="shared" ref="S67:S92" si="20">IF(E67="Colaboración e innovación Abierta",+G67,0)</f>
        <v>10</v>
      </c>
      <c r="T67" s="9">
        <f t="shared" ref="T67:T92" si="21">IF(E67="Rendición Cuentas",+G67,0)</f>
        <v>0</v>
      </c>
      <c r="U67" s="9">
        <f t="shared" ref="U67:U92" si="22">IF(E67="Control Social",+G67,0)</f>
        <v>0</v>
      </c>
      <c r="Z67">
        <f t="shared" ref="Z67:Z92" si="23">IF(D67="Instituciones de Estado",G67,0)</f>
        <v>0</v>
      </c>
      <c r="AA67">
        <f t="shared" ref="AA67:AA92" si="24">IF(D67="Organismos de Control",G67,0)</f>
        <v>0</v>
      </c>
      <c r="AB67">
        <f t="shared" ref="AB67:AB92" si="25">IF(D67="Sector Educativo",G67,0)</f>
        <v>0</v>
      </c>
      <c r="AC67">
        <f t="shared" ref="AC67:AC92" si="26">IF(D67="Empresas de Servicios Públicos",G67,0)</f>
        <v>0</v>
      </c>
      <c r="AD67">
        <f t="shared" ref="AD67:AD92" si="27">IF(D67="Sector Empresarial",G67,0)</f>
        <v>10</v>
      </c>
      <c r="AE67">
        <f t="shared" ref="AE67:AE92" si="28">IF(D67="Organizaciones Sociales y Comunitarias",G67,0)</f>
        <v>0</v>
      </c>
      <c r="AF67">
        <f t="shared" ref="AF67:AF92" si="29">IF(D67="Grupos Étnicos",G67,0)</f>
        <v>0</v>
      </c>
      <c r="AG67">
        <f t="shared" ref="AG67:AG92" si="30">IF(D67="Ciudadanos",G67,0)</f>
        <v>0</v>
      </c>
      <c r="AH67">
        <f t="shared" ref="AH67:AH92" si="31">IF(D67="Otros",G67,0)</f>
        <v>0</v>
      </c>
      <c r="AI67">
        <f t="shared" ref="AI67:AI92" si="32">IF(D67="Interinstitucional Estado-Sector Educativo-Sector Empresarial",G67,0)</f>
        <v>0</v>
      </c>
      <c r="AJ67">
        <f t="shared" ref="AJ67:AJ92" si="33">IF(D67="Interinstitucional Estado-Sector Empresarial-Ciudadano",G67,0)</f>
        <v>0</v>
      </c>
    </row>
    <row r="68" spans="1:36" x14ac:dyDescent="0.25">
      <c r="A68" s="14">
        <v>67</v>
      </c>
      <c r="B68" s="27"/>
      <c r="C68" s="26" t="s">
        <v>167</v>
      </c>
      <c r="D68" s="13" t="s">
        <v>31</v>
      </c>
      <c r="E68" s="13" t="s">
        <v>26</v>
      </c>
      <c r="F68" s="14"/>
      <c r="G68" s="14"/>
      <c r="H68" s="13"/>
      <c r="P68">
        <f t="shared" si="17"/>
        <v>0</v>
      </c>
      <c r="Q68" s="9">
        <f t="shared" si="18"/>
        <v>0</v>
      </c>
      <c r="R68" s="9">
        <f t="shared" si="19"/>
        <v>0</v>
      </c>
      <c r="S68" s="9">
        <f t="shared" si="20"/>
        <v>0</v>
      </c>
      <c r="T68" s="9">
        <f t="shared" si="21"/>
        <v>0</v>
      </c>
      <c r="U68" s="9">
        <f t="shared" si="22"/>
        <v>0</v>
      </c>
      <c r="Z68">
        <f t="shared" si="23"/>
        <v>0</v>
      </c>
      <c r="AA68">
        <f t="shared" si="24"/>
        <v>0</v>
      </c>
      <c r="AB68">
        <f t="shared" si="25"/>
        <v>0</v>
      </c>
      <c r="AC68">
        <f t="shared" si="26"/>
        <v>0</v>
      </c>
      <c r="AD68">
        <f t="shared" si="27"/>
        <v>0</v>
      </c>
      <c r="AE68">
        <f t="shared" si="28"/>
        <v>0</v>
      </c>
      <c r="AF68">
        <f t="shared" si="29"/>
        <v>0</v>
      </c>
      <c r="AG68">
        <f t="shared" si="30"/>
        <v>0</v>
      </c>
      <c r="AH68">
        <f t="shared" si="31"/>
        <v>0</v>
      </c>
      <c r="AI68">
        <f t="shared" si="32"/>
        <v>0</v>
      </c>
      <c r="AJ68">
        <f t="shared" si="33"/>
        <v>0</v>
      </c>
    </row>
    <row r="69" spans="1:36" x14ac:dyDescent="0.25">
      <c r="A69" s="14">
        <v>68</v>
      </c>
      <c r="B69" s="27"/>
      <c r="C69" s="26" t="s">
        <v>168</v>
      </c>
      <c r="D69" s="13" t="s">
        <v>31</v>
      </c>
      <c r="E69" s="13" t="s">
        <v>26</v>
      </c>
      <c r="F69" s="14"/>
      <c r="G69" s="14"/>
      <c r="H69" s="13"/>
      <c r="P69">
        <f t="shared" si="17"/>
        <v>0</v>
      </c>
      <c r="Q69" s="9">
        <f t="shared" si="18"/>
        <v>0</v>
      </c>
      <c r="R69" s="9">
        <f t="shared" si="19"/>
        <v>0</v>
      </c>
      <c r="S69" s="9">
        <f t="shared" si="20"/>
        <v>0</v>
      </c>
      <c r="T69" s="9">
        <f t="shared" si="21"/>
        <v>0</v>
      </c>
      <c r="U69" s="9">
        <f t="shared" si="22"/>
        <v>0</v>
      </c>
      <c r="Z69">
        <f t="shared" si="23"/>
        <v>0</v>
      </c>
      <c r="AA69">
        <f t="shared" si="24"/>
        <v>0</v>
      </c>
      <c r="AB69">
        <f t="shared" si="25"/>
        <v>0</v>
      </c>
      <c r="AC69">
        <f t="shared" si="26"/>
        <v>0</v>
      </c>
      <c r="AD69">
        <f t="shared" si="27"/>
        <v>0</v>
      </c>
      <c r="AE69">
        <f t="shared" si="28"/>
        <v>0</v>
      </c>
      <c r="AF69">
        <f t="shared" si="29"/>
        <v>0</v>
      </c>
      <c r="AG69">
        <f t="shared" si="30"/>
        <v>0</v>
      </c>
      <c r="AH69">
        <f t="shared" si="31"/>
        <v>0</v>
      </c>
      <c r="AI69">
        <f t="shared" si="32"/>
        <v>0</v>
      </c>
      <c r="AJ69">
        <f t="shared" si="33"/>
        <v>0</v>
      </c>
    </row>
    <row r="70" spans="1:36" ht="24" x14ac:dyDescent="0.25">
      <c r="A70" s="14">
        <v>69</v>
      </c>
      <c r="B70" s="27"/>
      <c r="C70" s="26" t="s">
        <v>169</v>
      </c>
      <c r="D70" s="13" t="s">
        <v>31</v>
      </c>
      <c r="E70" s="13" t="s">
        <v>26</v>
      </c>
      <c r="F70" s="14"/>
      <c r="G70" s="14"/>
      <c r="H70" s="13"/>
      <c r="P70">
        <f t="shared" si="17"/>
        <v>0</v>
      </c>
      <c r="Q70" s="9">
        <f t="shared" si="18"/>
        <v>0</v>
      </c>
      <c r="R70" s="9">
        <f t="shared" si="19"/>
        <v>0</v>
      </c>
      <c r="S70" s="9">
        <f t="shared" si="20"/>
        <v>0</v>
      </c>
      <c r="T70" s="9">
        <f t="shared" si="21"/>
        <v>0</v>
      </c>
      <c r="U70" s="9">
        <f t="shared" si="22"/>
        <v>0</v>
      </c>
      <c r="Z70">
        <f t="shared" si="23"/>
        <v>0</v>
      </c>
      <c r="AA70">
        <f t="shared" si="24"/>
        <v>0</v>
      </c>
      <c r="AB70">
        <f t="shared" si="25"/>
        <v>0</v>
      </c>
      <c r="AC70">
        <f t="shared" si="26"/>
        <v>0</v>
      </c>
      <c r="AD70">
        <f t="shared" si="27"/>
        <v>0</v>
      </c>
      <c r="AE70">
        <f t="shared" si="28"/>
        <v>0</v>
      </c>
      <c r="AF70">
        <f t="shared" si="29"/>
        <v>0</v>
      </c>
      <c r="AG70">
        <f t="shared" si="30"/>
        <v>0</v>
      </c>
      <c r="AH70">
        <f t="shared" si="31"/>
        <v>0</v>
      </c>
      <c r="AI70">
        <f t="shared" si="32"/>
        <v>0</v>
      </c>
      <c r="AJ70">
        <f t="shared" si="33"/>
        <v>0</v>
      </c>
    </row>
    <row r="71" spans="1:36" x14ac:dyDescent="0.25">
      <c r="A71" s="14">
        <v>70</v>
      </c>
      <c r="B71" s="27"/>
      <c r="C71" s="26" t="s">
        <v>170</v>
      </c>
      <c r="D71" s="13" t="s">
        <v>31</v>
      </c>
      <c r="E71" s="13" t="s">
        <v>26</v>
      </c>
      <c r="F71" s="14"/>
      <c r="G71" s="14"/>
      <c r="H71" s="13"/>
      <c r="P71">
        <f t="shared" si="17"/>
        <v>0</v>
      </c>
      <c r="Q71" s="9">
        <f t="shared" si="18"/>
        <v>0</v>
      </c>
      <c r="R71" s="9">
        <f t="shared" si="19"/>
        <v>0</v>
      </c>
      <c r="S71" s="9">
        <f t="shared" si="20"/>
        <v>0</v>
      </c>
      <c r="T71" s="9">
        <f t="shared" si="21"/>
        <v>0</v>
      </c>
      <c r="U71" s="9">
        <f t="shared" si="22"/>
        <v>0</v>
      </c>
      <c r="Z71">
        <f t="shared" si="23"/>
        <v>0</v>
      </c>
      <c r="AA71">
        <f t="shared" si="24"/>
        <v>0</v>
      </c>
      <c r="AB71">
        <f t="shared" si="25"/>
        <v>0</v>
      </c>
      <c r="AC71">
        <f t="shared" si="26"/>
        <v>0</v>
      </c>
      <c r="AD71">
        <f t="shared" si="27"/>
        <v>0</v>
      </c>
      <c r="AE71">
        <f t="shared" si="28"/>
        <v>0</v>
      </c>
      <c r="AF71">
        <f t="shared" si="29"/>
        <v>0</v>
      </c>
      <c r="AG71">
        <f t="shared" si="30"/>
        <v>0</v>
      </c>
      <c r="AH71">
        <f t="shared" si="31"/>
        <v>0</v>
      </c>
      <c r="AI71">
        <f t="shared" si="32"/>
        <v>0</v>
      </c>
      <c r="AJ71">
        <f t="shared" si="33"/>
        <v>0</v>
      </c>
    </row>
    <row r="72" spans="1:36" ht="30" x14ac:dyDescent="0.25">
      <c r="A72" s="14">
        <v>71</v>
      </c>
      <c r="B72" s="27"/>
      <c r="C72" s="26" t="s">
        <v>169</v>
      </c>
      <c r="D72" s="13" t="s">
        <v>40</v>
      </c>
      <c r="E72" s="13" t="s">
        <v>28</v>
      </c>
      <c r="F72" s="14"/>
      <c r="G72" s="14"/>
      <c r="H72" s="13"/>
      <c r="P72">
        <f t="shared" si="17"/>
        <v>0</v>
      </c>
      <c r="Q72" s="9">
        <f t="shared" si="18"/>
        <v>0</v>
      </c>
      <c r="R72" s="9">
        <f t="shared" si="19"/>
        <v>0</v>
      </c>
      <c r="S72" s="9">
        <f t="shared" si="20"/>
        <v>0</v>
      </c>
      <c r="T72" s="9">
        <f t="shared" si="21"/>
        <v>0</v>
      </c>
      <c r="U72" s="9">
        <f t="shared" si="22"/>
        <v>0</v>
      </c>
      <c r="Z72">
        <f t="shared" si="23"/>
        <v>0</v>
      </c>
      <c r="AA72">
        <f t="shared" si="24"/>
        <v>0</v>
      </c>
      <c r="AB72">
        <f t="shared" si="25"/>
        <v>0</v>
      </c>
      <c r="AC72">
        <f t="shared" si="26"/>
        <v>0</v>
      </c>
      <c r="AD72">
        <f t="shared" si="27"/>
        <v>0</v>
      </c>
      <c r="AE72">
        <f t="shared" si="28"/>
        <v>0</v>
      </c>
      <c r="AF72">
        <f t="shared" si="29"/>
        <v>0</v>
      </c>
      <c r="AG72">
        <f t="shared" si="30"/>
        <v>0</v>
      </c>
      <c r="AH72">
        <f t="shared" si="31"/>
        <v>0</v>
      </c>
      <c r="AI72">
        <f t="shared" si="32"/>
        <v>0</v>
      </c>
      <c r="AJ72">
        <f t="shared" si="33"/>
        <v>0</v>
      </c>
    </row>
    <row r="73" spans="1:36" ht="30" x14ac:dyDescent="0.25">
      <c r="A73" s="14">
        <v>72</v>
      </c>
      <c r="B73" s="27"/>
      <c r="C73" s="26" t="s">
        <v>171</v>
      </c>
      <c r="D73" s="13" t="s">
        <v>40</v>
      </c>
      <c r="E73" s="13" t="s">
        <v>28</v>
      </c>
      <c r="F73" s="14"/>
      <c r="G73" s="14"/>
      <c r="H73" s="13"/>
      <c r="P73">
        <f t="shared" si="17"/>
        <v>0</v>
      </c>
      <c r="Q73" s="9">
        <f t="shared" si="18"/>
        <v>0</v>
      </c>
      <c r="R73" s="9">
        <f t="shared" si="19"/>
        <v>0</v>
      </c>
      <c r="S73" s="9">
        <f t="shared" si="20"/>
        <v>0</v>
      </c>
      <c r="T73" s="9">
        <f t="shared" si="21"/>
        <v>0</v>
      </c>
      <c r="U73" s="9">
        <f t="shared" si="22"/>
        <v>0</v>
      </c>
      <c r="Z73">
        <f t="shared" si="23"/>
        <v>0</v>
      </c>
      <c r="AA73">
        <f t="shared" si="24"/>
        <v>0</v>
      </c>
      <c r="AB73">
        <f t="shared" si="25"/>
        <v>0</v>
      </c>
      <c r="AC73">
        <f t="shared" si="26"/>
        <v>0</v>
      </c>
      <c r="AD73">
        <f t="shared" si="27"/>
        <v>0</v>
      </c>
      <c r="AE73">
        <f t="shared" si="28"/>
        <v>0</v>
      </c>
      <c r="AF73">
        <f t="shared" si="29"/>
        <v>0</v>
      </c>
      <c r="AG73">
        <f t="shared" si="30"/>
        <v>0</v>
      </c>
      <c r="AH73">
        <f t="shared" si="31"/>
        <v>0</v>
      </c>
      <c r="AI73">
        <f t="shared" si="32"/>
        <v>0</v>
      </c>
      <c r="AJ73">
        <f t="shared" si="33"/>
        <v>0</v>
      </c>
    </row>
    <row r="74" spans="1:36" ht="24" x14ac:dyDescent="0.25">
      <c r="A74" s="14">
        <v>73</v>
      </c>
      <c r="B74" s="27"/>
      <c r="C74" s="26" t="s">
        <v>172</v>
      </c>
      <c r="D74" s="13" t="s">
        <v>31</v>
      </c>
      <c r="E74" s="13" t="s">
        <v>28</v>
      </c>
      <c r="F74" s="14"/>
      <c r="G74" s="14"/>
      <c r="H74" s="13"/>
      <c r="P74">
        <f t="shared" si="17"/>
        <v>0</v>
      </c>
      <c r="Q74" s="9">
        <f t="shared" si="18"/>
        <v>0</v>
      </c>
      <c r="R74" s="9">
        <f t="shared" si="19"/>
        <v>0</v>
      </c>
      <c r="S74" s="9">
        <f t="shared" si="20"/>
        <v>0</v>
      </c>
      <c r="T74" s="9">
        <f t="shared" si="21"/>
        <v>0</v>
      </c>
      <c r="U74" s="9">
        <f t="shared" si="22"/>
        <v>0</v>
      </c>
      <c r="Z74">
        <f t="shared" si="23"/>
        <v>0</v>
      </c>
      <c r="AA74">
        <f t="shared" si="24"/>
        <v>0</v>
      </c>
      <c r="AB74">
        <f t="shared" si="25"/>
        <v>0</v>
      </c>
      <c r="AC74">
        <f t="shared" si="26"/>
        <v>0</v>
      </c>
      <c r="AD74">
        <f t="shared" si="27"/>
        <v>0</v>
      </c>
      <c r="AE74">
        <f t="shared" si="28"/>
        <v>0</v>
      </c>
      <c r="AF74">
        <f t="shared" si="29"/>
        <v>0</v>
      </c>
      <c r="AG74">
        <f t="shared" si="30"/>
        <v>0</v>
      </c>
      <c r="AH74">
        <f t="shared" si="31"/>
        <v>0</v>
      </c>
      <c r="AI74">
        <f t="shared" si="32"/>
        <v>0</v>
      </c>
      <c r="AJ74">
        <f t="shared" si="33"/>
        <v>0</v>
      </c>
    </row>
    <row r="75" spans="1:36" x14ac:dyDescent="0.25">
      <c r="A75" s="14">
        <v>74</v>
      </c>
      <c r="B75" s="27"/>
      <c r="C75" s="26" t="s">
        <v>173</v>
      </c>
      <c r="D75" s="13" t="s">
        <v>31</v>
      </c>
      <c r="E75" s="13" t="s">
        <v>28</v>
      </c>
      <c r="F75" s="14"/>
      <c r="G75" s="14"/>
      <c r="H75" s="13"/>
      <c r="P75">
        <f t="shared" si="17"/>
        <v>0</v>
      </c>
      <c r="Q75" s="9">
        <f t="shared" si="18"/>
        <v>0</v>
      </c>
      <c r="R75" s="9">
        <f t="shared" si="19"/>
        <v>0</v>
      </c>
      <c r="S75" s="9">
        <f t="shared" si="20"/>
        <v>0</v>
      </c>
      <c r="T75" s="9">
        <f t="shared" si="21"/>
        <v>0</v>
      </c>
      <c r="U75" s="9">
        <f t="shared" si="22"/>
        <v>0</v>
      </c>
      <c r="Z75">
        <f t="shared" si="23"/>
        <v>0</v>
      </c>
      <c r="AA75">
        <f t="shared" si="24"/>
        <v>0</v>
      </c>
      <c r="AB75">
        <f t="shared" si="25"/>
        <v>0</v>
      </c>
      <c r="AC75">
        <f t="shared" si="26"/>
        <v>0</v>
      </c>
      <c r="AD75">
        <f t="shared" si="27"/>
        <v>0</v>
      </c>
      <c r="AE75">
        <f t="shared" si="28"/>
        <v>0</v>
      </c>
      <c r="AF75">
        <f t="shared" si="29"/>
        <v>0</v>
      </c>
      <c r="AG75">
        <f t="shared" si="30"/>
        <v>0</v>
      </c>
      <c r="AH75">
        <f t="shared" si="31"/>
        <v>0</v>
      </c>
      <c r="AI75">
        <f t="shared" si="32"/>
        <v>0</v>
      </c>
      <c r="AJ75">
        <f t="shared" si="33"/>
        <v>0</v>
      </c>
    </row>
    <row r="76" spans="1:36" ht="36" x14ac:dyDescent="0.25">
      <c r="A76" s="14">
        <v>75</v>
      </c>
      <c r="B76" s="27"/>
      <c r="C76" s="26" t="s">
        <v>174</v>
      </c>
      <c r="D76" s="13" t="s">
        <v>35</v>
      </c>
      <c r="E76" s="13" t="s">
        <v>28</v>
      </c>
      <c r="F76" s="14"/>
      <c r="G76" s="14"/>
      <c r="H76" s="13"/>
      <c r="P76">
        <f t="shared" si="17"/>
        <v>0</v>
      </c>
      <c r="Q76" s="9">
        <f t="shared" si="18"/>
        <v>0</v>
      </c>
      <c r="R76" s="9">
        <f t="shared" si="19"/>
        <v>0</v>
      </c>
      <c r="S76" s="9">
        <f t="shared" si="20"/>
        <v>0</v>
      </c>
      <c r="T76" s="9">
        <f t="shared" si="21"/>
        <v>0</v>
      </c>
      <c r="U76" s="9">
        <f t="shared" si="22"/>
        <v>0</v>
      </c>
      <c r="Z76">
        <f t="shared" si="23"/>
        <v>0</v>
      </c>
      <c r="AA76">
        <f t="shared" si="24"/>
        <v>0</v>
      </c>
      <c r="AB76">
        <f t="shared" si="25"/>
        <v>0</v>
      </c>
      <c r="AC76">
        <f t="shared" si="26"/>
        <v>0</v>
      </c>
      <c r="AD76">
        <f t="shared" si="27"/>
        <v>0</v>
      </c>
      <c r="AE76">
        <f t="shared" si="28"/>
        <v>0</v>
      </c>
      <c r="AF76">
        <f t="shared" si="29"/>
        <v>0</v>
      </c>
      <c r="AG76">
        <f t="shared" si="30"/>
        <v>0</v>
      </c>
      <c r="AH76">
        <f t="shared" si="31"/>
        <v>0</v>
      </c>
      <c r="AI76">
        <f t="shared" si="32"/>
        <v>0</v>
      </c>
      <c r="AJ76">
        <f t="shared" si="33"/>
        <v>0</v>
      </c>
    </row>
    <row r="77" spans="1:36" ht="30" x14ac:dyDescent="0.25">
      <c r="A77" s="14">
        <v>76</v>
      </c>
      <c r="B77" s="27"/>
      <c r="C77" s="26" t="s">
        <v>169</v>
      </c>
      <c r="D77" s="13" t="s">
        <v>40</v>
      </c>
      <c r="E77" s="13" t="s">
        <v>28</v>
      </c>
      <c r="F77" s="14"/>
      <c r="G77" s="14"/>
      <c r="H77" s="13"/>
      <c r="P77">
        <f t="shared" si="17"/>
        <v>0</v>
      </c>
      <c r="Q77" s="9">
        <f t="shared" si="18"/>
        <v>0</v>
      </c>
      <c r="R77" s="9">
        <f t="shared" si="19"/>
        <v>0</v>
      </c>
      <c r="S77" s="9">
        <f t="shared" si="20"/>
        <v>0</v>
      </c>
      <c r="T77" s="9">
        <f t="shared" si="21"/>
        <v>0</v>
      </c>
      <c r="U77" s="9">
        <f t="shared" si="22"/>
        <v>0</v>
      </c>
      <c r="Z77">
        <f t="shared" si="23"/>
        <v>0</v>
      </c>
      <c r="AA77">
        <f t="shared" si="24"/>
        <v>0</v>
      </c>
      <c r="AB77">
        <f t="shared" si="25"/>
        <v>0</v>
      </c>
      <c r="AC77">
        <f t="shared" si="26"/>
        <v>0</v>
      </c>
      <c r="AD77">
        <f t="shared" si="27"/>
        <v>0</v>
      </c>
      <c r="AE77">
        <f t="shared" si="28"/>
        <v>0</v>
      </c>
      <c r="AF77">
        <f t="shared" si="29"/>
        <v>0</v>
      </c>
      <c r="AG77">
        <f t="shared" si="30"/>
        <v>0</v>
      </c>
      <c r="AH77">
        <f t="shared" si="31"/>
        <v>0</v>
      </c>
      <c r="AI77">
        <f t="shared" si="32"/>
        <v>0</v>
      </c>
      <c r="AJ77">
        <f t="shared" si="33"/>
        <v>0</v>
      </c>
    </row>
    <row r="78" spans="1:36" ht="30" x14ac:dyDescent="0.25">
      <c r="A78" s="14">
        <v>77</v>
      </c>
      <c r="B78" s="27"/>
      <c r="C78" s="26" t="s">
        <v>175</v>
      </c>
      <c r="D78" s="13" t="s">
        <v>36</v>
      </c>
      <c r="E78" s="13" t="s">
        <v>26</v>
      </c>
      <c r="F78" s="14"/>
      <c r="G78" s="14">
        <v>80</v>
      </c>
      <c r="H78" s="13"/>
      <c r="P78">
        <f t="shared" si="17"/>
        <v>0</v>
      </c>
      <c r="Q78" s="9">
        <f t="shared" si="18"/>
        <v>80</v>
      </c>
      <c r="R78" s="9">
        <f t="shared" si="19"/>
        <v>0</v>
      </c>
      <c r="S78" s="9">
        <f t="shared" si="20"/>
        <v>0</v>
      </c>
      <c r="T78" s="9">
        <f t="shared" si="21"/>
        <v>0</v>
      </c>
      <c r="U78" s="9">
        <f t="shared" si="22"/>
        <v>0</v>
      </c>
      <c r="Z78">
        <f t="shared" si="23"/>
        <v>0</v>
      </c>
      <c r="AA78">
        <f t="shared" si="24"/>
        <v>0</v>
      </c>
      <c r="AB78">
        <f t="shared" si="25"/>
        <v>0</v>
      </c>
      <c r="AC78">
        <f t="shared" si="26"/>
        <v>0</v>
      </c>
      <c r="AD78">
        <f t="shared" si="27"/>
        <v>0</v>
      </c>
      <c r="AE78">
        <f t="shared" si="28"/>
        <v>80</v>
      </c>
      <c r="AF78">
        <f t="shared" si="29"/>
        <v>0</v>
      </c>
      <c r="AG78">
        <f t="shared" si="30"/>
        <v>0</v>
      </c>
      <c r="AH78">
        <f t="shared" si="31"/>
        <v>0</v>
      </c>
      <c r="AI78">
        <f t="shared" si="32"/>
        <v>0</v>
      </c>
      <c r="AJ78">
        <f t="shared" si="33"/>
        <v>0</v>
      </c>
    </row>
    <row r="79" spans="1:36" ht="30" x14ac:dyDescent="0.25">
      <c r="A79" s="14">
        <v>78</v>
      </c>
      <c r="B79" s="27"/>
      <c r="C79" s="26" t="s">
        <v>169</v>
      </c>
      <c r="D79" s="13" t="s">
        <v>36</v>
      </c>
      <c r="E79" s="13" t="s">
        <v>26</v>
      </c>
      <c r="F79" s="14"/>
      <c r="G79" s="14"/>
      <c r="H79" s="13"/>
      <c r="P79">
        <f t="shared" si="17"/>
        <v>0</v>
      </c>
      <c r="Q79" s="9">
        <f t="shared" si="18"/>
        <v>0</v>
      </c>
      <c r="R79" s="9">
        <f t="shared" si="19"/>
        <v>0</v>
      </c>
      <c r="S79" s="9">
        <f t="shared" si="20"/>
        <v>0</v>
      </c>
      <c r="T79" s="9">
        <f t="shared" si="21"/>
        <v>0</v>
      </c>
      <c r="U79" s="9">
        <f t="shared" si="22"/>
        <v>0</v>
      </c>
      <c r="Z79">
        <f t="shared" si="23"/>
        <v>0</v>
      </c>
      <c r="AA79">
        <f t="shared" si="24"/>
        <v>0</v>
      </c>
      <c r="AB79">
        <f t="shared" si="25"/>
        <v>0</v>
      </c>
      <c r="AC79">
        <f t="shared" si="26"/>
        <v>0</v>
      </c>
      <c r="AD79">
        <f t="shared" si="27"/>
        <v>0</v>
      </c>
      <c r="AE79">
        <f t="shared" si="28"/>
        <v>0</v>
      </c>
      <c r="AF79">
        <f t="shared" si="29"/>
        <v>0</v>
      </c>
      <c r="AG79">
        <f t="shared" si="30"/>
        <v>0</v>
      </c>
      <c r="AH79">
        <f t="shared" si="31"/>
        <v>0</v>
      </c>
      <c r="AI79">
        <f t="shared" si="32"/>
        <v>0</v>
      </c>
      <c r="AJ79">
        <f t="shared" si="33"/>
        <v>0</v>
      </c>
    </row>
    <row r="80" spans="1:36" ht="30" x14ac:dyDescent="0.25">
      <c r="A80" s="14">
        <v>79</v>
      </c>
      <c r="B80" s="27"/>
      <c r="C80" s="26" t="s">
        <v>176</v>
      </c>
      <c r="D80" s="13" t="s">
        <v>36</v>
      </c>
      <c r="E80" s="13" t="s">
        <v>26</v>
      </c>
      <c r="F80" s="14"/>
      <c r="G80" s="14"/>
      <c r="H80" s="13"/>
      <c r="P80">
        <f t="shared" si="17"/>
        <v>0</v>
      </c>
      <c r="Q80" s="9">
        <f t="shared" si="18"/>
        <v>0</v>
      </c>
      <c r="R80" s="9">
        <f t="shared" si="19"/>
        <v>0</v>
      </c>
      <c r="S80" s="9">
        <f t="shared" si="20"/>
        <v>0</v>
      </c>
      <c r="T80" s="9">
        <f t="shared" si="21"/>
        <v>0</v>
      </c>
      <c r="U80" s="9">
        <f t="shared" si="22"/>
        <v>0</v>
      </c>
      <c r="Z80">
        <f t="shared" si="23"/>
        <v>0</v>
      </c>
      <c r="AA80">
        <f t="shared" si="24"/>
        <v>0</v>
      </c>
      <c r="AB80">
        <f t="shared" si="25"/>
        <v>0</v>
      </c>
      <c r="AC80">
        <f t="shared" si="26"/>
        <v>0</v>
      </c>
      <c r="AD80">
        <f t="shared" si="27"/>
        <v>0</v>
      </c>
      <c r="AE80">
        <f t="shared" si="28"/>
        <v>0</v>
      </c>
      <c r="AF80">
        <f t="shared" si="29"/>
        <v>0</v>
      </c>
      <c r="AG80">
        <f t="shared" si="30"/>
        <v>0</v>
      </c>
      <c r="AH80">
        <f t="shared" si="31"/>
        <v>0</v>
      </c>
      <c r="AI80">
        <f t="shared" si="32"/>
        <v>0</v>
      </c>
      <c r="AJ80">
        <f t="shared" si="33"/>
        <v>0</v>
      </c>
    </row>
    <row r="81" spans="1:36" ht="30" x14ac:dyDescent="0.25">
      <c r="A81" s="14">
        <v>80</v>
      </c>
      <c r="B81" s="27"/>
      <c r="C81" s="26" t="s">
        <v>172</v>
      </c>
      <c r="D81" s="13" t="s">
        <v>36</v>
      </c>
      <c r="E81" s="13" t="s">
        <v>26</v>
      </c>
      <c r="F81" s="14"/>
      <c r="G81" s="14"/>
      <c r="H81" s="13"/>
      <c r="P81">
        <f t="shared" si="17"/>
        <v>0</v>
      </c>
      <c r="Q81" s="9">
        <f t="shared" si="18"/>
        <v>0</v>
      </c>
      <c r="R81" s="9">
        <f t="shared" si="19"/>
        <v>0</v>
      </c>
      <c r="S81" s="9">
        <f t="shared" si="20"/>
        <v>0</v>
      </c>
      <c r="T81" s="9">
        <f t="shared" si="21"/>
        <v>0</v>
      </c>
      <c r="U81" s="9">
        <f t="shared" si="22"/>
        <v>0</v>
      </c>
      <c r="Z81">
        <f t="shared" si="23"/>
        <v>0</v>
      </c>
      <c r="AA81">
        <f t="shared" si="24"/>
        <v>0</v>
      </c>
      <c r="AB81">
        <f t="shared" si="25"/>
        <v>0</v>
      </c>
      <c r="AC81">
        <f t="shared" si="26"/>
        <v>0</v>
      </c>
      <c r="AD81">
        <f t="shared" si="27"/>
        <v>0</v>
      </c>
      <c r="AE81">
        <f t="shared" si="28"/>
        <v>0</v>
      </c>
      <c r="AF81">
        <f t="shared" si="29"/>
        <v>0</v>
      </c>
      <c r="AG81">
        <f t="shared" si="30"/>
        <v>0</v>
      </c>
      <c r="AH81">
        <f t="shared" si="31"/>
        <v>0</v>
      </c>
      <c r="AI81">
        <f t="shared" si="32"/>
        <v>0</v>
      </c>
      <c r="AJ81">
        <f t="shared" si="33"/>
        <v>0</v>
      </c>
    </row>
    <row r="82" spans="1:36" x14ac:dyDescent="0.25">
      <c r="A82" s="14">
        <v>81</v>
      </c>
      <c r="B82" s="27"/>
      <c r="C82" s="26" t="s">
        <v>177</v>
      </c>
      <c r="D82" s="13" t="s">
        <v>31</v>
      </c>
      <c r="E82" s="13" t="s">
        <v>26</v>
      </c>
      <c r="F82" s="14"/>
      <c r="G82" s="14"/>
      <c r="H82" s="13"/>
      <c r="P82">
        <f t="shared" si="17"/>
        <v>0</v>
      </c>
      <c r="Q82" s="9">
        <f t="shared" si="18"/>
        <v>0</v>
      </c>
      <c r="R82" s="9">
        <f t="shared" si="19"/>
        <v>0</v>
      </c>
      <c r="S82" s="9">
        <f t="shared" si="20"/>
        <v>0</v>
      </c>
      <c r="T82" s="9">
        <f t="shared" si="21"/>
        <v>0</v>
      </c>
      <c r="U82" s="9">
        <f t="shared" si="22"/>
        <v>0</v>
      </c>
      <c r="Z82">
        <f t="shared" si="23"/>
        <v>0</v>
      </c>
      <c r="AA82">
        <f t="shared" si="24"/>
        <v>0</v>
      </c>
      <c r="AB82">
        <f t="shared" si="25"/>
        <v>0</v>
      </c>
      <c r="AC82">
        <f t="shared" si="26"/>
        <v>0</v>
      </c>
      <c r="AD82">
        <f t="shared" si="27"/>
        <v>0</v>
      </c>
      <c r="AE82">
        <f t="shared" si="28"/>
        <v>0</v>
      </c>
      <c r="AF82">
        <f t="shared" si="29"/>
        <v>0</v>
      </c>
      <c r="AG82">
        <f t="shared" si="30"/>
        <v>0</v>
      </c>
      <c r="AH82">
        <f t="shared" si="31"/>
        <v>0</v>
      </c>
      <c r="AI82">
        <f t="shared" si="32"/>
        <v>0</v>
      </c>
      <c r="AJ82">
        <f t="shared" si="33"/>
        <v>0</v>
      </c>
    </row>
    <row r="83" spans="1:36" ht="30" x14ac:dyDescent="0.25">
      <c r="A83" s="14">
        <v>82</v>
      </c>
      <c r="B83" s="27"/>
      <c r="C83" s="26" t="s">
        <v>175</v>
      </c>
      <c r="D83" s="13" t="s">
        <v>40</v>
      </c>
      <c r="E83" s="13" t="s">
        <v>26</v>
      </c>
      <c r="F83" s="14"/>
      <c r="G83" s="14"/>
      <c r="H83" s="13"/>
      <c r="P83">
        <f t="shared" si="17"/>
        <v>0</v>
      </c>
      <c r="Q83" s="9">
        <f t="shared" si="18"/>
        <v>0</v>
      </c>
      <c r="R83" s="9">
        <f t="shared" si="19"/>
        <v>0</v>
      </c>
      <c r="S83" s="9">
        <f t="shared" si="20"/>
        <v>0</v>
      </c>
      <c r="T83" s="9">
        <f t="shared" si="21"/>
        <v>0</v>
      </c>
      <c r="U83" s="9">
        <f t="shared" si="22"/>
        <v>0</v>
      </c>
      <c r="Z83">
        <f t="shared" si="23"/>
        <v>0</v>
      </c>
      <c r="AA83">
        <f t="shared" si="24"/>
        <v>0</v>
      </c>
      <c r="AB83">
        <f t="shared" si="25"/>
        <v>0</v>
      </c>
      <c r="AC83">
        <f t="shared" si="26"/>
        <v>0</v>
      </c>
      <c r="AD83">
        <f t="shared" si="27"/>
        <v>0</v>
      </c>
      <c r="AE83">
        <f t="shared" si="28"/>
        <v>0</v>
      </c>
      <c r="AF83">
        <f t="shared" si="29"/>
        <v>0</v>
      </c>
      <c r="AG83">
        <f t="shared" si="30"/>
        <v>0</v>
      </c>
      <c r="AH83">
        <f t="shared" si="31"/>
        <v>0</v>
      </c>
      <c r="AI83">
        <f t="shared" si="32"/>
        <v>0</v>
      </c>
      <c r="AJ83">
        <f t="shared" si="33"/>
        <v>0</v>
      </c>
    </row>
    <row r="84" spans="1:36" x14ac:dyDescent="0.25">
      <c r="A84" s="14">
        <v>83</v>
      </c>
      <c r="B84" s="27"/>
      <c r="C84" s="26" t="s">
        <v>178</v>
      </c>
      <c r="D84" s="13" t="s">
        <v>31</v>
      </c>
      <c r="E84" s="13" t="s">
        <v>26</v>
      </c>
      <c r="F84" s="14"/>
      <c r="G84" s="14"/>
      <c r="H84" s="13"/>
      <c r="P84">
        <f t="shared" si="17"/>
        <v>0</v>
      </c>
      <c r="Q84" s="9">
        <f t="shared" si="18"/>
        <v>0</v>
      </c>
      <c r="R84" s="9">
        <f t="shared" si="19"/>
        <v>0</v>
      </c>
      <c r="S84" s="9">
        <f t="shared" si="20"/>
        <v>0</v>
      </c>
      <c r="T84" s="9">
        <f t="shared" si="21"/>
        <v>0</v>
      </c>
      <c r="U84" s="9">
        <f t="shared" si="22"/>
        <v>0</v>
      </c>
      <c r="Z84">
        <f t="shared" si="23"/>
        <v>0</v>
      </c>
      <c r="AA84">
        <f t="shared" si="24"/>
        <v>0</v>
      </c>
      <c r="AB84">
        <f t="shared" si="25"/>
        <v>0</v>
      </c>
      <c r="AC84">
        <f t="shared" si="26"/>
        <v>0</v>
      </c>
      <c r="AD84">
        <f t="shared" si="27"/>
        <v>0</v>
      </c>
      <c r="AE84">
        <f t="shared" si="28"/>
        <v>0</v>
      </c>
      <c r="AF84">
        <f t="shared" si="29"/>
        <v>0</v>
      </c>
      <c r="AG84">
        <f t="shared" si="30"/>
        <v>0</v>
      </c>
      <c r="AH84">
        <f t="shared" si="31"/>
        <v>0</v>
      </c>
      <c r="AI84">
        <f t="shared" si="32"/>
        <v>0</v>
      </c>
      <c r="AJ84">
        <f t="shared" si="33"/>
        <v>0</v>
      </c>
    </row>
    <row r="85" spans="1:36" ht="24" x14ac:dyDescent="0.25">
      <c r="A85" s="14">
        <v>84</v>
      </c>
      <c r="B85" s="27"/>
      <c r="C85" s="26" t="s">
        <v>179</v>
      </c>
      <c r="D85" s="13" t="s">
        <v>31</v>
      </c>
      <c r="E85" s="13" t="s">
        <v>26</v>
      </c>
      <c r="F85" s="14"/>
      <c r="G85" s="14"/>
      <c r="H85" s="13"/>
      <c r="P85">
        <f t="shared" si="17"/>
        <v>0</v>
      </c>
      <c r="Q85" s="9">
        <f t="shared" si="18"/>
        <v>0</v>
      </c>
      <c r="R85" s="9">
        <f t="shared" si="19"/>
        <v>0</v>
      </c>
      <c r="S85" s="9">
        <f t="shared" si="20"/>
        <v>0</v>
      </c>
      <c r="T85" s="9">
        <f t="shared" si="21"/>
        <v>0</v>
      </c>
      <c r="U85" s="9">
        <f t="shared" si="22"/>
        <v>0</v>
      </c>
      <c r="Z85">
        <f t="shared" si="23"/>
        <v>0</v>
      </c>
      <c r="AA85">
        <f t="shared" si="24"/>
        <v>0</v>
      </c>
      <c r="AB85">
        <f t="shared" si="25"/>
        <v>0</v>
      </c>
      <c r="AC85">
        <f t="shared" si="26"/>
        <v>0</v>
      </c>
      <c r="AD85">
        <f t="shared" si="27"/>
        <v>0</v>
      </c>
      <c r="AE85">
        <f t="shared" si="28"/>
        <v>0</v>
      </c>
      <c r="AF85">
        <f t="shared" si="29"/>
        <v>0</v>
      </c>
      <c r="AG85">
        <f t="shared" si="30"/>
        <v>0</v>
      </c>
      <c r="AH85">
        <f t="shared" si="31"/>
        <v>0</v>
      </c>
      <c r="AI85">
        <f t="shared" si="32"/>
        <v>0</v>
      </c>
      <c r="AJ85">
        <f t="shared" si="33"/>
        <v>0</v>
      </c>
    </row>
    <row r="86" spans="1:36" x14ac:dyDescent="0.25">
      <c r="A86" s="14">
        <v>85</v>
      </c>
      <c r="B86" s="27"/>
      <c r="C86" s="26" t="s">
        <v>180</v>
      </c>
      <c r="D86" s="13" t="s">
        <v>35</v>
      </c>
      <c r="E86" s="13" t="s">
        <v>26</v>
      </c>
      <c r="F86" s="14"/>
      <c r="G86" s="14"/>
      <c r="H86" s="13"/>
      <c r="P86">
        <f t="shared" si="17"/>
        <v>0</v>
      </c>
      <c r="Q86" s="9">
        <f t="shared" si="18"/>
        <v>0</v>
      </c>
      <c r="R86" s="9">
        <f t="shared" si="19"/>
        <v>0</v>
      </c>
      <c r="S86" s="9">
        <f t="shared" si="20"/>
        <v>0</v>
      </c>
      <c r="T86" s="9">
        <f t="shared" si="21"/>
        <v>0</v>
      </c>
      <c r="U86" s="9">
        <f t="shared" si="22"/>
        <v>0</v>
      </c>
      <c r="Z86">
        <f t="shared" si="23"/>
        <v>0</v>
      </c>
      <c r="AA86">
        <f t="shared" si="24"/>
        <v>0</v>
      </c>
      <c r="AB86">
        <f t="shared" si="25"/>
        <v>0</v>
      </c>
      <c r="AC86">
        <f t="shared" si="26"/>
        <v>0</v>
      </c>
      <c r="AD86">
        <f t="shared" si="27"/>
        <v>0</v>
      </c>
      <c r="AE86">
        <f t="shared" si="28"/>
        <v>0</v>
      </c>
      <c r="AF86">
        <f t="shared" si="29"/>
        <v>0</v>
      </c>
      <c r="AG86">
        <f t="shared" si="30"/>
        <v>0</v>
      </c>
      <c r="AH86">
        <f t="shared" si="31"/>
        <v>0</v>
      </c>
      <c r="AI86">
        <f t="shared" si="32"/>
        <v>0</v>
      </c>
      <c r="AJ86">
        <f t="shared" si="33"/>
        <v>0</v>
      </c>
    </row>
    <row r="87" spans="1:36" x14ac:dyDescent="0.25">
      <c r="A87" s="14">
        <v>86</v>
      </c>
      <c r="B87" s="27"/>
      <c r="C87" s="26" t="s">
        <v>181</v>
      </c>
      <c r="D87" s="13" t="s">
        <v>33</v>
      </c>
      <c r="E87" s="13" t="s">
        <v>28</v>
      </c>
      <c r="F87" s="14"/>
      <c r="G87" s="14"/>
      <c r="H87" s="13"/>
      <c r="P87">
        <f t="shared" si="17"/>
        <v>0</v>
      </c>
      <c r="Q87" s="9">
        <f t="shared" si="18"/>
        <v>0</v>
      </c>
      <c r="R87" s="9">
        <f t="shared" si="19"/>
        <v>0</v>
      </c>
      <c r="S87" s="9">
        <f t="shared" si="20"/>
        <v>0</v>
      </c>
      <c r="T87" s="9">
        <f t="shared" si="21"/>
        <v>0</v>
      </c>
      <c r="U87" s="9">
        <f t="shared" si="22"/>
        <v>0</v>
      </c>
      <c r="Z87">
        <f t="shared" si="23"/>
        <v>0</v>
      </c>
      <c r="AA87">
        <f t="shared" si="24"/>
        <v>0</v>
      </c>
      <c r="AB87">
        <f t="shared" si="25"/>
        <v>0</v>
      </c>
      <c r="AC87">
        <f t="shared" si="26"/>
        <v>0</v>
      </c>
      <c r="AD87">
        <f t="shared" si="27"/>
        <v>0</v>
      </c>
      <c r="AE87">
        <f t="shared" si="28"/>
        <v>0</v>
      </c>
      <c r="AF87">
        <f t="shared" si="29"/>
        <v>0</v>
      </c>
      <c r="AG87">
        <f t="shared" si="30"/>
        <v>0</v>
      </c>
      <c r="AH87">
        <f t="shared" si="31"/>
        <v>0</v>
      </c>
      <c r="AI87">
        <f t="shared" si="32"/>
        <v>0</v>
      </c>
      <c r="AJ87">
        <f t="shared" si="33"/>
        <v>0</v>
      </c>
    </row>
    <row r="88" spans="1:36" x14ac:dyDescent="0.25">
      <c r="A88" s="14">
        <v>87</v>
      </c>
      <c r="B88" s="27"/>
      <c r="C88" s="26" t="s">
        <v>182</v>
      </c>
      <c r="D88" s="13" t="s">
        <v>33</v>
      </c>
      <c r="E88" s="13" t="s">
        <v>26</v>
      </c>
      <c r="F88" s="14"/>
      <c r="G88" s="14"/>
      <c r="H88" s="13"/>
      <c r="P88">
        <f t="shared" si="17"/>
        <v>0</v>
      </c>
      <c r="Q88" s="9">
        <f t="shared" si="18"/>
        <v>0</v>
      </c>
      <c r="R88" s="9">
        <f t="shared" si="19"/>
        <v>0</v>
      </c>
      <c r="S88" s="9">
        <f t="shared" si="20"/>
        <v>0</v>
      </c>
      <c r="T88" s="9">
        <f t="shared" si="21"/>
        <v>0</v>
      </c>
      <c r="U88" s="9">
        <f t="shared" si="22"/>
        <v>0</v>
      </c>
      <c r="Z88">
        <f t="shared" si="23"/>
        <v>0</v>
      </c>
      <c r="AA88">
        <f t="shared" si="24"/>
        <v>0</v>
      </c>
      <c r="AB88">
        <f t="shared" si="25"/>
        <v>0</v>
      </c>
      <c r="AC88">
        <f t="shared" si="26"/>
        <v>0</v>
      </c>
      <c r="AD88">
        <f t="shared" si="27"/>
        <v>0</v>
      </c>
      <c r="AE88">
        <f t="shared" si="28"/>
        <v>0</v>
      </c>
      <c r="AF88">
        <f t="shared" si="29"/>
        <v>0</v>
      </c>
      <c r="AG88">
        <f t="shared" si="30"/>
        <v>0</v>
      </c>
      <c r="AH88">
        <f t="shared" si="31"/>
        <v>0</v>
      </c>
      <c r="AI88">
        <f t="shared" si="32"/>
        <v>0</v>
      </c>
      <c r="AJ88">
        <f t="shared" si="33"/>
        <v>0</v>
      </c>
    </row>
    <row r="89" spans="1:36" x14ac:dyDescent="0.25">
      <c r="A89" s="14">
        <v>88</v>
      </c>
      <c r="B89" s="27"/>
      <c r="C89" s="26" t="s">
        <v>183</v>
      </c>
      <c r="D89" s="13" t="s">
        <v>33</v>
      </c>
      <c r="E89" s="13" t="s">
        <v>28</v>
      </c>
      <c r="F89" s="14"/>
      <c r="G89" s="14"/>
      <c r="H89" s="13"/>
      <c r="P89">
        <f t="shared" si="17"/>
        <v>0</v>
      </c>
      <c r="Q89" s="9">
        <f t="shared" si="18"/>
        <v>0</v>
      </c>
      <c r="R89" s="9">
        <f t="shared" si="19"/>
        <v>0</v>
      </c>
      <c r="S89" s="9">
        <f t="shared" si="20"/>
        <v>0</v>
      </c>
      <c r="T89" s="9">
        <f t="shared" si="21"/>
        <v>0</v>
      </c>
      <c r="U89" s="9">
        <f t="shared" si="22"/>
        <v>0</v>
      </c>
      <c r="Z89">
        <f t="shared" si="23"/>
        <v>0</v>
      </c>
      <c r="AA89">
        <f t="shared" si="24"/>
        <v>0</v>
      </c>
      <c r="AB89">
        <f t="shared" si="25"/>
        <v>0</v>
      </c>
      <c r="AC89">
        <f t="shared" si="26"/>
        <v>0</v>
      </c>
      <c r="AD89">
        <f t="shared" si="27"/>
        <v>0</v>
      </c>
      <c r="AE89">
        <f t="shared" si="28"/>
        <v>0</v>
      </c>
      <c r="AF89">
        <f t="shared" si="29"/>
        <v>0</v>
      </c>
      <c r="AG89">
        <f t="shared" si="30"/>
        <v>0</v>
      </c>
      <c r="AH89">
        <f t="shared" si="31"/>
        <v>0</v>
      </c>
      <c r="AI89">
        <f t="shared" si="32"/>
        <v>0</v>
      </c>
      <c r="AJ89">
        <f t="shared" si="33"/>
        <v>0</v>
      </c>
    </row>
    <row r="90" spans="1:36" x14ac:dyDescent="0.25">
      <c r="A90" s="14">
        <v>89</v>
      </c>
      <c r="B90" s="27"/>
      <c r="C90" s="26" t="s">
        <v>184</v>
      </c>
      <c r="D90" s="13" t="s">
        <v>33</v>
      </c>
      <c r="E90" s="13" t="s">
        <v>28</v>
      </c>
      <c r="F90" s="14"/>
      <c r="G90" s="14"/>
      <c r="H90" s="13"/>
      <c r="P90">
        <f t="shared" si="17"/>
        <v>0</v>
      </c>
      <c r="Q90" s="9">
        <f t="shared" si="18"/>
        <v>0</v>
      </c>
      <c r="R90" s="9">
        <f t="shared" si="19"/>
        <v>0</v>
      </c>
      <c r="S90" s="9">
        <f t="shared" si="20"/>
        <v>0</v>
      </c>
      <c r="T90" s="9">
        <f t="shared" si="21"/>
        <v>0</v>
      </c>
      <c r="U90" s="9">
        <f t="shared" si="22"/>
        <v>0</v>
      </c>
      <c r="Z90">
        <f t="shared" si="23"/>
        <v>0</v>
      </c>
      <c r="AA90">
        <f t="shared" si="24"/>
        <v>0</v>
      </c>
      <c r="AB90">
        <f t="shared" si="25"/>
        <v>0</v>
      </c>
      <c r="AC90">
        <f t="shared" si="26"/>
        <v>0</v>
      </c>
      <c r="AD90">
        <f t="shared" si="27"/>
        <v>0</v>
      </c>
      <c r="AE90">
        <f t="shared" si="28"/>
        <v>0</v>
      </c>
      <c r="AF90">
        <f t="shared" si="29"/>
        <v>0</v>
      </c>
      <c r="AG90">
        <f t="shared" si="30"/>
        <v>0</v>
      </c>
      <c r="AH90">
        <f t="shared" si="31"/>
        <v>0</v>
      </c>
      <c r="AI90">
        <f t="shared" si="32"/>
        <v>0</v>
      </c>
      <c r="AJ90">
        <f t="shared" si="33"/>
        <v>0</v>
      </c>
    </row>
    <row r="91" spans="1:36" x14ac:dyDescent="0.25">
      <c r="A91" s="14">
        <v>90</v>
      </c>
      <c r="B91" s="27"/>
      <c r="C91" s="26" t="s">
        <v>185</v>
      </c>
      <c r="D91" s="13" t="s">
        <v>35</v>
      </c>
      <c r="E91" s="13" t="s">
        <v>28</v>
      </c>
      <c r="F91" s="14"/>
      <c r="G91" s="14"/>
      <c r="H91" s="13"/>
      <c r="P91">
        <f t="shared" si="17"/>
        <v>0</v>
      </c>
      <c r="Q91" s="9">
        <f t="shared" si="18"/>
        <v>0</v>
      </c>
      <c r="R91" s="9">
        <f t="shared" si="19"/>
        <v>0</v>
      </c>
      <c r="S91" s="9">
        <f t="shared" si="20"/>
        <v>0</v>
      </c>
      <c r="T91" s="9">
        <f t="shared" si="21"/>
        <v>0</v>
      </c>
      <c r="U91" s="9">
        <f t="shared" si="22"/>
        <v>0</v>
      </c>
      <c r="Z91">
        <f t="shared" si="23"/>
        <v>0</v>
      </c>
      <c r="AA91">
        <f t="shared" si="24"/>
        <v>0</v>
      </c>
      <c r="AB91">
        <f t="shared" si="25"/>
        <v>0</v>
      </c>
      <c r="AC91">
        <f t="shared" si="26"/>
        <v>0</v>
      </c>
      <c r="AD91">
        <f t="shared" si="27"/>
        <v>0</v>
      </c>
      <c r="AE91">
        <f t="shared" si="28"/>
        <v>0</v>
      </c>
      <c r="AF91">
        <f t="shared" si="29"/>
        <v>0</v>
      </c>
      <c r="AG91">
        <f t="shared" si="30"/>
        <v>0</v>
      </c>
      <c r="AH91">
        <f t="shared" si="31"/>
        <v>0</v>
      </c>
      <c r="AI91">
        <f t="shared" si="32"/>
        <v>0</v>
      </c>
      <c r="AJ91">
        <f t="shared" si="33"/>
        <v>0</v>
      </c>
    </row>
    <row r="92" spans="1:36" ht="36" x14ac:dyDescent="0.25">
      <c r="A92" s="14">
        <v>91</v>
      </c>
      <c r="B92" s="27"/>
      <c r="C92" s="26" t="s">
        <v>174</v>
      </c>
      <c r="D92" s="13" t="s">
        <v>35</v>
      </c>
      <c r="E92" s="13" t="s">
        <v>26</v>
      </c>
      <c r="F92" s="14"/>
      <c r="G92" s="14"/>
      <c r="H92" s="13"/>
      <c r="P92">
        <f t="shared" si="17"/>
        <v>0</v>
      </c>
      <c r="Q92" s="9">
        <f t="shared" si="18"/>
        <v>0</v>
      </c>
      <c r="R92" s="9">
        <f t="shared" si="19"/>
        <v>0</v>
      </c>
      <c r="S92" s="9">
        <f t="shared" si="20"/>
        <v>0</v>
      </c>
      <c r="T92" s="9">
        <f t="shared" si="21"/>
        <v>0</v>
      </c>
      <c r="U92" s="9">
        <f t="shared" si="22"/>
        <v>0</v>
      </c>
      <c r="Z92">
        <f t="shared" si="23"/>
        <v>0</v>
      </c>
      <c r="AA92">
        <f t="shared" si="24"/>
        <v>0</v>
      </c>
      <c r="AB92">
        <f t="shared" si="25"/>
        <v>0</v>
      </c>
      <c r="AC92">
        <f t="shared" si="26"/>
        <v>0</v>
      </c>
      <c r="AD92">
        <f t="shared" si="27"/>
        <v>0</v>
      </c>
      <c r="AE92">
        <f t="shared" si="28"/>
        <v>0</v>
      </c>
      <c r="AF92">
        <f t="shared" si="29"/>
        <v>0</v>
      </c>
      <c r="AG92">
        <f t="shared" si="30"/>
        <v>0</v>
      </c>
      <c r="AH92">
        <f t="shared" si="31"/>
        <v>0</v>
      </c>
      <c r="AI92">
        <f t="shared" si="32"/>
        <v>0</v>
      </c>
      <c r="AJ92">
        <f t="shared" si="33"/>
        <v>0</v>
      </c>
    </row>
    <row r="93" spans="1:36" ht="30" x14ac:dyDescent="0.25">
      <c r="A93" s="14">
        <v>92</v>
      </c>
      <c r="B93" s="27" t="s">
        <v>186</v>
      </c>
      <c r="C93" s="26" t="s">
        <v>187</v>
      </c>
      <c r="D93" s="13" t="s">
        <v>40</v>
      </c>
      <c r="E93" s="13" t="s">
        <v>29</v>
      </c>
      <c r="F93" s="64">
        <v>44652</v>
      </c>
      <c r="G93" s="14">
        <v>258</v>
      </c>
      <c r="H93" s="13"/>
      <c r="P93">
        <f t="shared" ref="P93" si="34">IF(E93="Participación para el Diagnóstico de necesidades e identificación de Problemas",+G93,0)</f>
        <v>0</v>
      </c>
      <c r="Q93" s="9">
        <f t="shared" ref="Q93" si="35">IF(E93="Planeación y Presupuesto Participativo",+G93,0)</f>
        <v>0</v>
      </c>
      <c r="R93" s="9">
        <f t="shared" ref="R93" si="36">IF(E93="Consulta Ciudadana",+G93,0)</f>
        <v>0</v>
      </c>
      <c r="S93" s="9">
        <f t="shared" ref="S93" si="37">IF(E93="Colaboración e innovación Abierta",+G93,0)</f>
        <v>0</v>
      </c>
      <c r="T93" s="9">
        <f t="shared" ref="T93" si="38">IF(E93="Rendición Cuentas",+G93,0)</f>
        <v>258</v>
      </c>
      <c r="U93" s="9">
        <f t="shared" ref="U93" si="39">IF(E93="Control Social",+G93,0)</f>
        <v>0</v>
      </c>
      <c r="Z93">
        <f t="shared" ref="Z93" si="40">IF(D93="Instituciones de Estado",G93,0)</f>
        <v>0</v>
      </c>
      <c r="AA93">
        <f t="shared" ref="AA93" si="41">IF(D93="Organismos de Control",G93,0)</f>
        <v>0</v>
      </c>
      <c r="AB93">
        <f t="shared" ref="AB93" si="42">IF(D93="Sector Educativo",G93,0)</f>
        <v>0</v>
      </c>
      <c r="AC93">
        <f t="shared" ref="AC93" si="43">IF(D93="Empresas de Servicios Públicos",G93,0)</f>
        <v>0</v>
      </c>
      <c r="AD93">
        <f t="shared" ref="AD93" si="44">IF(D93="Sector Empresarial",G93,0)</f>
        <v>0</v>
      </c>
      <c r="AE93">
        <f t="shared" ref="AE93" si="45">IF(D93="Organizaciones Sociales y Comunitarias",G93,0)</f>
        <v>0</v>
      </c>
      <c r="AF93">
        <f t="shared" ref="AF93" si="46">IF(D93="Grupos Étnicos",G93,0)</f>
        <v>0</v>
      </c>
      <c r="AG93">
        <f t="shared" ref="AG93" si="47">IF(D93="Ciudadanos",G93,0)</f>
        <v>0</v>
      </c>
      <c r="AH93">
        <f t="shared" ref="AH93" si="48">IF(D93="Otros",G93,0)</f>
        <v>0</v>
      </c>
      <c r="AI93">
        <f t="shared" ref="AI93" si="49">IF(D93="Interinstitucional Estado-Sector Educativo-Sector Empresarial",G93,0)</f>
        <v>258</v>
      </c>
      <c r="AJ93">
        <f t="shared" ref="AJ93" si="50">IF(D93="Interinstitucional Estado-Sector Empresarial-Ciudadano",G93,0)</f>
        <v>0</v>
      </c>
    </row>
    <row r="94" spans="1:36" ht="30" x14ac:dyDescent="0.25">
      <c r="A94" s="14">
        <v>93</v>
      </c>
      <c r="B94" s="27" t="s">
        <v>186</v>
      </c>
      <c r="C94" s="26" t="s">
        <v>187</v>
      </c>
      <c r="D94" s="13" t="s">
        <v>40</v>
      </c>
      <c r="E94" s="13" t="s">
        <v>29</v>
      </c>
      <c r="F94" s="64">
        <v>44896</v>
      </c>
      <c r="G94" s="14">
        <v>212</v>
      </c>
      <c r="H94" s="13"/>
      <c r="P94">
        <f t="shared" ref="P94" si="51">IF(E94="Participación para el Diagnóstico de necesidades e identificación de Problemas",+G94,0)</f>
        <v>0</v>
      </c>
      <c r="Q94" s="9">
        <f t="shared" ref="Q94" si="52">IF(E94="Planeación y Presupuesto Participativo",+G94,0)</f>
        <v>0</v>
      </c>
      <c r="R94" s="9">
        <f t="shared" ref="R94" si="53">IF(E94="Consulta Ciudadana",+G94,0)</f>
        <v>0</v>
      </c>
      <c r="S94" s="9">
        <f t="shared" ref="S94" si="54">IF(E94="Colaboración e innovación Abierta",+G94,0)</f>
        <v>0</v>
      </c>
      <c r="T94" s="9">
        <f t="shared" ref="T94" si="55">IF(E94="Rendición Cuentas",+G94,0)</f>
        <v>212</v>
      </c>
      <c r="U94" s="9">
        <f t="shared" ref="U94" si="56">IF(E94="Control Social",+G94,0)</f>
        <v>0</v>
      </c>
    </row>
    <row r="95" spans="1:36" ht="30" x14ac:dyDescent="0.25">
      <c r="A95" s="2">
        <v>94</v>
      </c>
      <c r="B95" s="27" t="s">
        <v>186</v>
      </c>
      <c r="C95" s="65" t="s">
        <v>191</v>
      </c>
      <c r="D95" s="66" t="s">
        <v>31</v>
      </c>
      <c r="E95" s="66" t="s">
        <v>27</v>
      </c>
      <c r="F95" s="64">
        <v>44656</v>
      </c>
      <c r="G95" s="2">
        <v>32</v>
      </c>
      <c r="H95" s="24" t="s">
        <v>192</v>
      </c>
      <c r="P95">
        <f t="shared" ref="P95" si="57">IF(E95="Participación para el Diagnóstico de necesidades e identificación de Problemas",+G95,0)</f>
        <v>0</v>
      </c>
      <c r="Q95" s="9">
        <f t="shared" ref="Q95" si="58">IF(E95="Planeación y Presupuesto Participativo",+G95,0)</f>
        <v>0</v>
      </c>
      <c r="R95" s="9">
        <f t="shared" ref="R95" si="59">IF(E95="Consulta Ciudadana",+G95,0)</f>
        <v>32</v>
      </c>
      <c r="S95" s="9">
        <f t="shared" ref="S95" si="60">IF(E95="Colaboración e innovación Abierta",+G95,0)</f>
        <v>0</v>
      </c>
      <c r="T95" s="9">
        <f t="shared" ref="T95" si="61">IF(E95="Rendición Cuentas",+G95,0)</f>
        <v>0</v>
      </c>
      <c r="U95" s="9">
        <f t="shared" ref="U95" si="62">IF(E95="Control Social",+G95,0)</f>
        <v>0</v>
      </c>
      <c r="Z95">
        <f>IF(D94="Instituciones de Estado",G94,0)</f>
        <v>0</v>
      </c>
      <c r="AA95">
        <f>IF(D94="Organismos de Control",G94,0)</f>
        <v>0</v>
      </c>
      <c r="AB95">
        <f>IF(D94="Sector Educativo",G94,0)</f>
        <v>0</v>
      </c>
      <c r="AC95">
        <f>IF(D94="Empresas de Servicios Públicos",G94,0)</f>
        <v>0</v>
      </c>
      <c r="AD95">
        <f>IF(D94="Sector Empresarial",G94,0)</f>
        <v>0</v>
      </c>
      <c r="AE95">
        <f>IF(D94="Organizaciones Sociales y Comunitarias",G94,0)</f>
        <v>0</v>
      </c>
      <c r="AF95">
        <f>IF(D94="Grupos Étnicos",G94,0)</f>
        <v>0</v>
      </c>
      <c r="AG95">
        <f>IF(D94="Ciudadanos",G94,0)</f>
        <v>0</v>
      </c>
      <c r="AH95">
        <f>IF(D94="Otros",G94,0)</f>
        <v>0</v>
      </c>
      <c r="AI95">
        <f>IF(D94="Interinstitucional Estado-Sector Educativo-Sector Empresarial",G94,0)</f>
        <v>212</v>
      </c>
      <c r="AJ95">
        <f>IF(D94="Interinstitucional Estado-Sector Empresarial-Ciudadano",G94,0)</f>
        <v>0</v>
      </c>
    </row>
    <row r="96" spans="1:36" ht="45" x14ac:dyDescent="0.25">
      <c r="A96" s="14">
        <v>95</v>
      </c>
      <c r="B96" s="27" t="s">
        <v>186</v>
      </c>
      <c r="C96" s="26" t="s">
        <v>191</v>
      </c>
      <c r="D96" s="13" t="s">
        <v>40</v>
      </c>
      <c r="E96" s="13" t="s">
        <v>27</v>
      </c>
      <c r="F96" s="64">
        <v>44669</v>
      </c>
      <c r="G96" s="14">
        <v>107</v>
      </c>
      <c r="H96" s="13" t="s">
        <v>193</v>
      </c>
      <c r="P96">
        <f t="shared" ref="P96" si="63">IF(E96="Participación para el Diagnóstico de necesidades e identificación de Problemas",+G96,0)</f>
        <v>0</v>
      </c>
      <c r="Q96" s="9">
        <f t="shared" ref="Q96" si="64">IF(E96="Planeación y Presupuesto Participativo",+G96,0)</f>
        <v>0</v>
      </c>
      <c r="R96" s="9">
        <f t="shared" ref="R96" si="65">IF(E96="Consulta Ciudadana",+G96,0)</f>
        <v>107</v>
      </c>
      <c r="S96" s="9">
        <f t="shared" ref="S96" si="66">IF(E96="Colaboración e innovación Abierta",+G96,0)</f>
        <v>0</v>
      </c>
      <c r="T96" s="9">
        <f t="shared" ref="T96" si="67">IF(E96="Rendición Cuentas",+G96,0)</f>
        <v>0</v>
      </c>
      <c r="U96" s="9">
        <f t="shared" ref="U96" si="68">IF(E96="Control Social",+G96,0)</f>
        <v>0</v>
      </c>
    </row>
    <row r="97" spans="2:37" x14ac:dyDescent="0.25">
      <c r="B97" s="17"/>
      <c r="C97" s="59"/>
      <c r="D97" s="24"/>
      <c r="E97" s="24"/>
      <c r="F97" s="60"/>
    </row>
    <row r="98" spans="2:37" x14ac:dyDescent="0.25">
      <c r="B98" s="17"/>
      <c r="E98" s="2">
        <f>COUNTA(E64:E97)</f>
        <v>33</v>
      </c>
      <c r="G98" s="2">
        <f>SUM(G2:G97)</f>
        <v>4655</v>
      </c>
      <c r="P98" s="2">
        <f>SUM(P2:P96)</f>
        <v>1868</v>
      </c>
      <c r="Q98" s="2">
        <f t="shared" ref="Q98:U98" si="69">SUM(Q2:Q96)</f>
        <v>341</v>
      </c>
      <c r="R98" s="2">
        <f t="shared" si="69"/>
        <v>139</v>
      </c>
      <c r="S98" s="2">
        <f t="shared" si="69"/>
        <v>1837</v>
      </c>
      <c r="T98" s="2">
        <f t="shared" si="69"/>
        <v>470</v>
      </c>
      <c r="U98" s="2">
        <f t="shared" si="69"/>
        <v>0</v>
      </c>
      <c r="V98" s="2">
        <f>SUM(P98:U98)</f>
        <v>4655</v>
      </c>
      <c r="Z98" s="2">
        <f>SUM(Z2:Z95)</f>
        <v>305</v>
      </c>
      <c r="AA98" s="2">
        <f t="shared" ref="AA98:AJ98" si="70">SUM(AA2:AA95)</f>
        <v>0</v>
      </c>
      <c r="AB98" s="2">
        <f t="shared" si="70"/>
        <v>470</v>
      </c>
      <c r="AC98" s="2">
        <f t="shared" si="70"/>
        <v>18</v>
      </c>
      <c r="AD98" s="2">
        <f t="shared" si="70"/>
        <v>10</v>
      </c>
      <c r="AE98" s="2">
        <f t="shared" si="70"/>
        <v>80</v>
      </c>
      <c r="AF98" s="2">
        <f t="shared" si="70"/>
        <v>0</v>
      </c>
      <c r="AG98" s="2">
        <f t="shared" si="70"/>
        <v>2918</v>
      </c>
      <c r="AH98" s="2">
        <f t="shared" si="70"/>
        <v>0</v>
      </c>
      <c r="AI98" s="2">
        <f t="shared" si="70"/>
        <v>626</v>
      </c>
      <c r="AJ98" s="2">
        <f t="shared" si="70"/>
        <v>89</v>
      </c>
      <c r="AK98" s="2">
        <f>SUM(Z98:AJ98)</f>
        <v>4516</v>
      </c>
    </row>
    <row r="99" spans="2:37" x14ac:dyDescent="0.25">
      <c r="B99" s="17"/>
    </row>
    <row r="100" spans="2:37" x14ac:dyDescent="0.25">
      <c r="B100" s="17"/>
    </row>
    <row r="101" spans="2:37" x14ac:dyDescent="0.25">
      <c r="B101" s="17"/>
    </row>
    <row r="102" spans="2:37" x14ac:dyDescent="0.25">
      <c r="B102" s="17"/>
    </row>
    <row r="103" spans="2:37" x14ac:dyDescent="0.25">
      <c r="B103" s="17"/>
    </row>
    <row r="104" spans="2:37" x14ac:dyDescent="0.25">
      <c r="B104" s="17"/>
    </row>
    <row r="105" spans="2:37" x14ac:dyDescent="0.25">
      <c r="B105" s="17"/>
    </row>
    <row r="106" spans="2:37" x14ac:dyDescent="0.25">
      <c r="B106" s="17"/>
    </row>
    <row r="107" spans="2:37" x14ac:dyDescent="0.25">
      <c r="B107" s="17"/>
    </row>
    <row r="108" spans="2:37" x14ac:dyDescent="0.25">
      <c r="B108" s="17"/>
    </row>
    <row r="109" spans="2:37" x14ac:dyDescent="0.25">
      <c r="B109" s="17"/>
    </row>
    <row r="110" spans="2:37" x14ac:dyDescent="0.25">
      <c r="B110" s="17"/>
    </row>
    <row r="111" spans="2:37" x14ac:dyDescent="0.25">
      <c r="B111" s="17"/>
    </row>
    <row r="112" spans="2:37" x14ac:dyDescent="0.25">
      <c r="B112" s="17"/>
    </row>
    <row r="113" spans="2:2" x14ac:dyDescent="0.25">
      <c r="B113" s="17"/>
    </row>
    <row r="114" spans="2:2" x14ac:dyDescent="0.25">
      <c r="B114" s="17"/>
    </row>
  </sheetData>
  <sheetProtection algorithmName="SHA-512" hashValue="S6pu6q1AI4ytgHxfuLgdPDdTl3rD7LzKSRt2YXAUyvl9Z3EDGwMo3UbO0VoCsl7iMSx6QtkQGX1qt1Z6Gbe8Sg==" saltValue="mGo5ujIo0BKiam94Vj5Z1A==" spinCount="100000" sheet="1" objects="1" scenarios="1"/>
  <autoFilter ref="A1:H95" xr:uid="{2BAFD420-CB4E-4342-98F1-9F271139DD9D}"/>
  <sortState xmlns:xlrd2="http://schemas.microsoft.com/office/spreadsheetml/2017/richdata2" ref="A2:H115">
    <sortCondition ref="A2:A115"/>
  </sortState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5D9E30-42FD-4D7F-9F51-45E8915B9760}">
          <x14:formula1>
            <xm:f>Entrada!$A$2:$A$13</xm:f>
          </x14:formula1>
          <xm:sqref>D2:D97</xm:sqref>
        </x14:dataValidation>
        <x14:dataValidation type="list" allowBlank="1" showInputMessage="1" showErrorMessage="1" xr:uid="{CCB2F872-9649-41B9-8A76-9A27F79BFA45}">
          <x14:formula1>
            <xm:f>Entrada!$C$2:$C$8</xm:f>
          </x14:formula1>
          <xm:sqref>E2:E97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FD6D-48ED-4AD8-9A9E-C9B57EE2A529}">
  <dimension ref="A1:C13"/>
  <sheetViews>
    <sheetView workbookViewId="0">
      <selection activeCell="A3" sqref="A3:A13"/>
    </sheetView>
  </sheetViews>
  <sheetFormatPr baseColWidth="10" defaultColWidth="11.42578125" defaultRowHeight="15" x14ac:dyDescent="0.25"/>
  <cols>
    <col min="1" max="1" width="17.28515625" customWidth="1"/>
    <col min="2" max="2" width="2.7109375" customWidth="1"/>
  </cols>
  <sheetData>
    <row r="1" spans="1:3" x14ac:dyDescent="0.25">
      <c r="A1" t="s">
        <v>188</v>
      </c>
      <c r="C1" t="s">
        <v>189</v>
      </c>
    </row>
    <row r="2" spans="1:3" x14ac:dyDescent="0.25">
      <c r="A2" t="s">
        <v>190</v>
      </c>
      <c r="C2" t="s">
        <v>190</v>
      </c>
    </row>
    <row r="3" spans="1:3" x14ac:dyDescent="0.25">
      <c r="A3" t="s">
        <v>31</v>
      </c>
      <c r="C3" t="s">
        <v>25</v>
      </c>
    </row>
    <row r="4" spans="1:3" x14ac:dyDescent="0.25">
      <c r="A4" t="s">
        <v>32</v>
      </c>
      <c r="C4" t="s">
        <v>26</v>
      </c>
    </row>
    <row r="5" spans="1:3" x14ac:dyDescent="0.25">
      <c r="A5" t="s">
        <v>33</v>
      </c>
      <c r="C5" t="s">
        <v>27</v>
      </c>
    </row>
    <row r="6" spans="1:3" x14ac:dyDescent="0.25">
      <c r="A6" t="s">
        <v>34</v>
      </c>
      <c r="C6" t="s">
        <v>28</v>
      </c>
    </row>
    <row r="7" spans="1:3" x14ac:dyDescent="0.25">
      <c r="A7" t="s">
        <v>35</v>
      </c>
      <c r="C7" t="s">
        <v>29</v>
      </c>
    </row>
    <row r="8" spans="1:3" x14ac:dyDescent="0.25">
      <c r="A8" t="s">
        <v>36</v>
      </c>
      <c r="C8" t="s">
        <v>30</v>
      </c>
    </row>
    <row r="9" spans="1:3" x14ac:dyDescent="0.25">
      <c r="A9" t="s">
        <v>37</v>
      </c>
    </row>
    <row r="10" spans="1:3" x14ac:dyDescent="0.25">
      <c r="A10" t="s">
        <v>38</v>
      </c>
    </row>
    <row r="11" spans="1:3" x14ac:dyDescent="0.25">
      <c r="A11" t="s">
        <v>39</v>
      </c>
    </row>
    <row r="12" spans="1:3" x14ac:dyDescent="0.25">
      <c r="A12" t="s">
        <v>40</v>
      </c>
    </row>
    <row r="13" spans="1:3" x14ac:dyDescent="0.25">
      <c r="A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BD Consolidada</vt:lpstr>
      <vt:lpstr>Entrada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Álvaro Castilla Ramí</dc:creator>
  <cp:keywords/>
  <dc:description/>
  <cp:lastModifiedBy>Gladys Cecilia Osorio Cavanzo</cp:lastModifiedBy>
  <cp:revision/>
  <dcterms:created xsi:type="dcterms:W3CDTF">2023-06-14T15:09:35Z</dcterms:created>
  <dcterms:modified xsi:type="dcterms:W3CDTF">2024-09-03T11:06:10Z</dcterms:modified>
  <cp:category/>
  <cp:contentStatus/>
</cp:coreProperties>
</file>